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0" windowWidth="23760" windowHeight="8580" activeTab="3"/>
  </bookViews>
  <sheets>
    <sheet name="U20WF" sheetId="1" r:id="rId1"/>
    <sheet name="U17WF" sheetId="2" r:id="rId2"/>
    <sheet name="U20MF" sheetId="3" r:id="rId3"/>
    <sheet name="U17MF" sheetId="4" r:id="rId4"/>
  </sheets>
  <externalReferences>
    <externalReference r:id="rId7"/>
  </externalReferences>
  <definedNames>
    <definedName name="_xlfn.COUNTIFS" hidden="1">#NAME?</definedName>
    <definedName name="DivSecList">'[1]Lists'!$A$2:$A$78</definedName>
    <definedName name="EventList">'[1]Lists'!$B$2:$B$8</definedName>
    <definedName name="GenWeapList">'[1]Lists'!$D$2:$D$7</definedName>
  </definedNames>
  <calcPr fullCalcOnLoad="1"/>
</workbook>
</file>

<file path=xl/sharedStrings.xml><?xml version="1.0" encoding="utf-8"?>
<sst xmlns="http://schemas.openxmlformats.org/spreadsheetml/2006/main" count="640" uniqueCount="184">
  <si>
    <t>Place</t>
  </si>
  <si>
    <t/>
  </si>
  <si>
    <t>Last</t>
  </si>
  <si>
    <t>First</t>
  </si>
  <si>
    <t>Division</t>
  </si>
  <si>
    <t>Club</t>
  </si>
  <si>
    <t>Classification</t>
  </si>
  <si>
    <t>BY</t>
  </si>
  <si>
    <t>Mship</t>
  </si>
  <si>
    <t>Event</t>
  </si>
  <si>
    <t>Qualified</t>
  </si>
  <si>
    <t>This spreadsheet contains result data formatted specifically for use by the USFA.</t>
  </si>
  <si>
    <t>Tie</t>
  </si>
  <si>
    <t>NewRating</t>
  </si>
  <si>
    <t>Marin Fencing Academy</t>
  </si>
  <si>
    <t>George Platt's Swordplay</t>
  </si>
  <si>
    <t>Golden Gate Fencing Center</t>
  </si>
  <si>
    <t>D12</t>
  </si>
  <si>
    <t>E12</t>
  </si>
  <si>
    <t>U</t>
  </si>
  <si>
    <t>NORCAL</t>
  </si>
  <si>
    <t>Select Division:</t>
  </si>
  <si>
    <t>Northern CA</t>
  </si>
  <si>
    <t>Select Event:</t>
  </si>
  <si>
    <t>Certified by:</t>
  </si>
  <si>
    <t>Email address:</t>
  </si>
  <si>
    <t>Address:</t>
  </si>
  <si>
    <t>Event date:</t>
  </si>
  <si>
    <t>Phone #:</t>
  </si>
  <si>
    <t>Fax #:</t>
  </si>
  <si>
    <t>same</t>
  </si>
  <si>
    <t># Competitors:</t>
  </si>
  <si>
    <t># that Qualify:</t>
  </si>
  <si>
    <t>Individual Qualifier Event Final Results - Athletes must be U.S. Citizens or Permanent Residents</t>
  </si>
  <si>
    <t>Nancy Philippine</t>
  </si>
  <si>
    <t>5881 Snake Road, Oakland CA94611</t>
  </si>
  <si>
    <t xml:space="preserve">Title: </t>
  </si>
  <si>
    <t>Division Secretary</t>
  </si>
  <si>
    <t>nancy.p@mac.com</t>
  </si>
  <si>
    <t>650-823-0364</t>
  </si>
  <si>
    <t>Cadet</t>
  </si>
  <si>
    <t>Comments</t>
  </si>
  <si>
    <t>Junior</t>
  </si>
  <si>
    <t>B11</t>
  </si>
  <si>
    <t>D11</t>
  </si>
  <si>
    <t>C12</t>
  </si>
  <si>
    <t>Lee</t>
  </si>
  <si>
    <t>Women's Foil</t>
  </si>
  <si>
    <t>Men's Foil</t>
  </si>
  <si>
    <t>Koslow</t>
  </si>
  <si>
    <t xml:space="preserve"> Olivia G.</t>
  </si>
  <si>
    <t>NORTH CA</t>
  </si>
  <si>
    <t>100116931</t>
  </si>
  <si>
    <t>U17WF</t>
  </si>
  <si>
    <t>Barnes</t>
  </si>
  <si>
    <t xml:space="preserve"> Evelyn S.</t>
  </si>
  <si>
    <t>San Francisco Fencers Club</t>
  </si>
  <si>
    <t>100132206</t>
  </si>
  <si>
    <t>Chiang</t>
  </si>
  <si>
    <t xml:space="preserve"> Mia</t>
  </si>
  <si>
    <t>Massialas Foundation at Halberstadt</t>
  </si>
  <si>
    <t>100089091</t>
  </si>
  <si>
    <t>Lum</t>
  </si>
  <si>
    <t xml:space="preserve"> Lotus S.</t>
  </si>
  <si>
    <t>Coastside Academy of Fencing</t>
  </si>
  <si>
    <t>100088271</t>
  </si>
  <si>
    <t>Yuen</t>
  </si>
  <si>
    <t xml:space="preserve"> Rachel Victoria V.</t>
  </si>
  <si>
    <t>100101271</t>
  </si>
  <si>
    <t>Cooper</t>
  </si>
  <si>
    <t xml:space="preserve"> Delaney</t>
  </si>
  <si>
    <t>100130621</t>
  </si>
  <si>
    <t>Gee</t>
  </si>
  <si>
    <t xml:space="preserve"> Bea</t>
  </si>
  <si>
    <t>100117776</t>
  </si>
  <si>
    <t xml:space="preserve"> Monica H.</t>
  </si>
  <si>
    <t>Halberstadt Fencers' Club</t>
  </si>
  <si>
    <t>100143234</t>
  </si>
  <si>
    <t>Schieber</t>
  </si>
  <si>
    <t xml:space="preserve"> Madeline</t>
  </si>
  <si>
    <t>100137989</t>
  </si>
  <si>
    <t>Kleiner</t>
  </si>
  <si>
    <t xml:space="preserve"> Elyssa R.</t>
  </si>
  <si>
    <t>B12</t>
  </si>
  <si>
    <t>100079073</t>
  </si>
  <si>
    <t>U20WF</t>
  </si>
  <si>
    <t>U20WF U17WF</t>
  </si>
  <si>
    <t>Wong</t>
  </si>
  <si>
    <t xml:space="preserve"> Allison M.</t>
  </si>
  <si>
    <t>Le Club Touche</t>
  </si>
  <si>
    <t>100093358</t>
  </si>
  <si>
    <t>Tran</t>
  </si>
  <si>
    <t xml:space="preserve"> Kaitlyn</t>
  </si>
  <si>
    <t>100119266</t>
  </si>
  <si>
    <t>Ferdon</t>
  </si>
  <si>
    <t xml:space="preserve"> Danielle V.</t>
  </si>
  <si>
    <t>100093326</t>
  </si>
  <si>
    <t>Molina</t>
  </si>
  <si>
    <t xml:space="preserve"> Ivania A.</t>
  </si>
  <si>
    <t>100143548</t>
  </si>
  <si>
    <t>Wat</t>
  </si>
  <si>
    <t xml:space="preserve"> Paul D.</t>
  </si>
  <si>
    <t>100090862</t>
  </si>
  <si>
    <t>U20MF</t>
  </si>
  <si>
    <t>U20MF U17MF</t>
  </si>
  <si>
    <t>Shulman</t>
  </si>
  <si>
    <t xml:space="preserve"> Mitchell E.</t>
  </si>
  <si>
    <t>100091814</t>
  </si>
  <si>
    <t>Knodt</t>
  </si>
  <si>
    <t xml:space="preserve"> Julian P.</t>
  </si>
  <si>
    <t>100079713</t>
  </si>
  <si>
    <t>Chui</t>
  </si>
  <si>
    <t xml:space="preserve"> Kenneth</t>
  </si>
  <si>
    <t>100088115</t>
  </si>
  <si>
    <t>Wendler</t>
  </si>
  <si>
    <t xml:space="preserve"> Alexander J.</t>
  </si>
  <si>
    <t>North Bay Fencing Academy</t>
  </si>
  <si>
    <t>100077411</t>
  </si>
  <si>
    <t>Chan</t>
  </si>
  <si>
    <t xml:space="preserve"> Gabriel E.</t>
  </si>
  <si>
    <t>100052333</t>
  </si>
  <si>
    <t>Falls</t>
  </si>
  <si>
    <t xml:space="preserve"> Jacob</t>
  </si>
  <si>
    <t>C10</t>
  </si>
  <si>
    <t>100085757</t>
  </si>
  <si>
    <t>Haney</t>
  </si>
  <si>
    <t xml:space="preserve"> Zane N.</t>
  </si>
  <si>
    <t>100069354</t>
  </si>
  <si>
    <t>Gou</t>
  </si>
  <si>
    <t xml:space="preserve"> McConnell E.</t>
  </si>
  <si>
    <t>100083008</t>
  </si>
  <si>
    <t>Orts</t>
  </si>
  <si>
    <t xml:space="preserve"> Lucas E.</t>
  </si>
  <si>
    <t>100098920</t>
  </si>
  <si>
    <t>Glover</t>
  </si>
  <si>
    <t xml:space="preserve"> Matthew</t>
  </si>
  <si>
    <t>Unattached (or unknown)</t>
  </si>
  <si>
    <t>100100390</t>
  </si>
  <si>
    <t>Mai</t>
  </si>
  <si>
    <t xml:space="preserve"> John</t>
  </si>
  <si>
    <t>Xcel Fencing</t>
  </si>
  <si>
    <t>100128354</t>
  </si>
  <si>
    <t>Hammer</t>
  </si>
  <si>
    <t xml:space="preserve"> Zachary W.</t>
  </si>
  <si>
    <t>100131800</t>
  </si>
  <si>
    <t>Musni</t>
  </si>
  <si>
    <t xml:space="preserve"> Rafael M.</t>
  </si>
  <si>
    <t>100143333</t>
  </si>
  <si>
    <t>Chi</t>
  </si>
  <si>
    <t xml:space="preserve"> Wayne</t>
  </si>
  <si>
    <t>100134756</t>
  </si>
  <si>
    <t>Kan</t>
  </si>
  <si>
    <t xml:space="preserve"> Keith A.</t>
  </si>
  <si>
    <t>100133262</t>
  </si>
  <si>
    <t>Rivera</t>
  </si>
  <si>
    <t xml:space="preserve"> Russell L.</t>
  </si>
  <si>
    <t>Piedmont Fencing Crew</t>
  </si>
  <si>
    <t>100097397</t>
  </si>
  <si>
    <t>Fu</t>
  </si>
  <si>
    <t xml:space="preserve"> Jasper</t>
  </si>
  <si>
    <t>100131450</t>
  </si>
  <si>
    <t>EXC</t>
  </si>
  <si>
    <t>Fontana</t>
  </si>
  <si>
    <t xml:space="preserve"> Michael</t>
  </si>
  <si>
    <t>100125470</t>
  </si>
  <si>
    <t>Tsang</t>
  </si>
  <si>
    <t xml:space="preserve"> Anthony</t>
  </si>
  <si>
    <t>100140381</t>
  </si>
  <si>
    <t>Young</t>
  </si>
  <si>
    <t xml:space="preserve"> Issac</t>
  </si>
  <si>
    <t>100146857</t>
  </si>
  <si>
    <t>Did not present himself for DE</t>
  </si>
  <si>
    <t>U17MF</t>
  </si>
  <si>
    <t>Welker</t>
  </si>
  <si>
    <t xml:space="preserve"> Ethan</t>
  </si>
  <si>
    <t>100090044</t>
  </si>
  <si>
    <t>Alderson</t>
  </si>
  <si>
    <t xml:space="preserve"> Joseph</t>
  </si>
  <si>
    <t>100101316</t>
  </si>
  <si>
    <t>Farnitano</t>
  </si>
  <si>
    <t xml:space="preserve"> Daniel</t>
  </si>
  <si>
    <t>Pools &amp; DE</t>
  </si>
  <si>
    <t xml:space="preserve">See attached application for renewed Membership -Could not renew online -  paid by check - I will mail it </t>
  </si>
  <si>
    <t>registered on site - see paperwork attached - credit card info included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</si>
</sst>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b/>
      <i/>
      <sz val="11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0" fillId="33" borderId="23" xfId="0" applyFill="1" applyBorder="1" applyAlignment="1">
      <alignment horizontal="center"/>
    </xf>
    <xf numFmtId="0" fontId="0" fillId="33" borderId="23" xfId="0" applyFont="1" applyFill="1" applyBorder="1" applyAlignment="1" quotePrefix="1">
      <alignment horizontal="center"/>
    </xf>
    <xf numFmtId="0" fontId="0" fillId="33" borderId="21" xfId="0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24" xfId="0" applyBorder="1" applyAlignment="1">
      <alignment/>
    </xf>
    <xf numFmtId="0" fontId="1" fillId="33" borderId="24" xfId="0" applyFont="1" applyFill="1" applyBorder="1" applyAlignment="1">
      <alignment horizontal="right"/>
    </xf>
    <xf numFmtId="0" fontId="8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34" borderId="29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25" xfId="0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16" fontId="0" fillId="33" borderId="23" xfId="0" applyNumberFormat="1" applyFont="1" applyFill="1" applyBorder="1" applyAlignment="1" quotePrefix="1">
      <alignment horizontal="center"/>
    </xf>
    <xf numFmtId="0" fontId="1" fillId="33" borderId="22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4" fontId="4" fillId="0" borderId="16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4" fillId="0" borderId="26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33" borderId="38" xfId="0" applyFont="1" applyFill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39" fillId="0" borderId="16" xfId="53" applyBorder="1" applyAlignment="1" applyProtection="1">
      <alignment horizontal="left"/>
      <protection/>
    </xf>
    <xf numFmtId="0" fontId="4" fillId="0" borderId="18" xfId="0" applyFont="1" applyBorder="1" applyAlignment="1">
      <alignment horizontal="left"/>
    </xf>
    <xf numFmtId="0" fontId="0" fillId="0" borderId="24" xfId="0" applyFill="1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ncy\Dropbox\NoCalFencingDiv2012\2011-2012\NorCalDiv2_3_Vet%20Quals\2012_02_25_NorCal_DivIIIMS_Event_Qualifying_201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How to Use this Form"/>
      <sheetName val="Template"/>
    </sheetNames>
    <sheetDataSet>
      <sheetData sheetId="0">
        <row r="2">
          <cell r="A2" t="str">
            <v>Alabama</v>
          </cell>
          <cell r="B2" t="str">
            <v>Division I-A</v>
          </cell>
          <cell r="C2">
            <v>8</v>
          </cell>
          <cell r="D2" t="str">
            <v>Men's Foil</v>
          </cell>
        </row>
        <row r="3">
          <cell r="A3" t="str">
            <v>Alaska</v>
          </cell>
          <cell r="B3" t="str">
            <v>Division II</v>
          </cell>
          <cell r="C3">
            <v>3</v>
          </cell>
          <cell r="D3" t="str">
            <v>Men's Epee</v>
          </cell>
        </row>
        <row r="4">
          <cell r="A4" t="str">
            <v>Arizona</v>
          </cell>
          <cell r="B4" t="str">
            <v>Division III</v>
          </cell>
          <cell r="C4">
            <v>3</v>
          </cell>
          <cell r="D4" t="str">
            <v>Men's Saber</v>
          </cell>
        </row>
        <row r="5">
          <cell r="A5" t="str">
            <v>Ark-LA-Miss</v>
          </cell>
          <cell r="B5" t="str">
            <v>Division II/III</v>
          </cell>
          <cell r="C5">
            <v>3</v>
          </cell>
          <cell r="D5" t="str">
            <v>Women's Foil</v>
          </cell>
        </row>
        <row r="6">
          <cell r="A6" t="str">
            <v>Border TX</v>
          </cell>
          <cell r="B6" t="str">
            <v>Junior</v>
          </cell>
          <cell r="C6">
            <v>3</v>
          </cell>
          <cell r="D6" t="str">
            <v>Women's Epee</v>
          </cell>
        </row>
        <row r="7">
          <cell r="A7" t="str">
            <v>Capitol</v>
          </cell>
          <cell r="B7" t="str">
            <v>Cadet</v>
          </cell>
          <cell r="C7">
            <v>3</v>
          </cell>
          <cell r="D7" t="str">
            <v>Women's Saber</v>
          </cell>
        </row>
        <row r="8">
          <cell r="A8" t="str">
            <v>Central CA</v>
          </cell>
          <cell r="B8" t="str">
            <v>Youth-14</v>
          </cell>
          <cell r="C8">
            <v>3</v>
          </cell>
        </row>
        <row r="9">
          <cell r="A9" t="str">
            <v>Central FL</v>
          </cell>
        </row>
        <row r="10">
          <cell r="A10" t="str">
            <v>Central PA</v>
          </cell>
        </row>
        <row r="11">
          <cell r="A11" t="str">
            <v>Colorado</v>
          </cell>
        </row>
        <row r="12">
          <cell r="A12" t="str">
            <v>Columbus OH</v>
          </cell>
        </row>
        <row r="13">
          <cell r="A13" t="str">
            <v>Connecticut</v>
          </cell>
        </row>
        <row r="14">
          <cell r="A14" t="str">
            <v>Gateway FL</v>
          </cell>
        </row>
        <row r="15">
          <cell r="A15" t="str">
            <v>Georgia</v>
          </cell>
        </row>
        <row r="16">
          <cell r="A16" t="str">
            <v>Gold Coast FL</v>
          </cell>
        </row>
        <row r="17">
          <cell r="A17" t="str">
            <v>Great Lakes Section</v>
          </cell>
        </row>
        <row r="18">
          <cell r="A18" t="str">
            <v>Green Mountain</v>
          </cell>
        </row>
        <row r="19">
          <cell r="A19" t="str">
            <v>Gulf Coast TX</v>
          </cell>
        </row>
        <row r="20">
          <cell r="A20" t="str">
            <v>Harrisburg PA</v>
          </cell>
        </row>
        <row r="21">
          <cell r="A21" t="str">
            <v>Hawaii</v>
          </cell>
        </row>
        <row r="22">
          <cell r="A22" t="str">
            <v>Hudson-Berkshire</v>
          </cell>
        </row>
        <row r="23">
          <cell r="A23" t="str">
            <v>Illinois</v>
          </cell>
        </row>
        <row r="24">
          <cell r="A24" t="str">
            <v>Indiana</v>
          </cell>
        </row>
        <row r="25">
          <cell r="A25" t="str">
            <v>Inland Empire</v>
          </cell>
        </row>
        <row r="26">
          <cell r="A26" t="str">
            <v>Iowa</v>
          </cell>
        </row>
        <row r="27">
          <cell r="A27" t="str">
            <v>Kansas</v>
          </cell>
        </row>
        <row r="28">
          <cell r="A28" t="str">
            <v>Kentucky</v>
          </cell>
        </row>
        <row r="29">
          <cell r="A29" t="str">
            <v>Long Island NY</v>
          </cell>
        </row>
        <row r="30">
          <cell r="A30" t="str">
            <v>Louisiana</v>
          </cell>
        </row>
        <row r="31">
          <cell r="A31" t="str">
            <v>Maryland</v>
          </cell>
        </row>
        <row r="32">
          <cell r="A32" t="str">
            <v>Metropolitan Division</v>
          </cell>
        </row>
        <row r="33">
          <cell r="A33" t="str">
            <v>Metropolitan Section</v>
          </cell>
        </row>
        <row r="34">
          <cell r="A34" t="str">
            <v>Michigan</v>
          </cell>
        </row>
        <row r="35">
          <cell r="A35" t="str">
            <v>Mid-Atlantic Section</v>
          </cell>
        </row>
        <row r="36">
          <cell r="A36" t="str">
            <v>Midwest Section</v>
          </cell>
        </row>
        <row r="37">
          <cell r="A37" t="str">
            <v>Minnesota</v>
          </cell>
        </row>
        <row r="38">
          <cell r="A38" t="str">
            <v>Mt. Valley</v>
          </cell>
        </row>
        <row r="39">
          <cell r="A39" t="str">
            <v>Nebraska</v>
          </cell>
        </row>
        <row r="40">
          <cell r="A40" t="str">
            <v>Nevada</v>
          </cell>
        </row>
        <row r="41">
          <cell r="A41" t="str">
            <v>New England</v>
          </cell>
        </row>
        <row r="42">
          <cell r="A42" t="str">
            <v>New Jersey</v>
          </cell>
        </row>
        <row r="43">
          <cell r="A43" t="str">
            <v>New Mexico</v>
          </cell>
        </row>
        <row r="44">
          <cell r="A44" t="str">
            <v>North Atlantic Section</v>
          </cell>
        </row>
        <row r="45">
          <cell r="A45" t="str">
            <v>North Carolina</v>
          </cell>
        </row>
        <row r="46">
          <cell r="A46" t="str">
            <v>North Coast CA</v>
          </cell>
        </row>
        <row r="47">
          <cell r="A47" t="str">
            <v>North Texas</v>
          </cell>
        </row>
        <row r="48">
          <cell r="A48" t="str">
            <v>Northeast</v>
          </cell>
        </row>
        <row r="49">
          <cell r="A49" t="str">
            <v>Northeast PA</v>
          </cell>
        </row>
        <row r="50">
          <cell r="A50" t="str">
            <v>Northern CA</v>
          </cell>
        </row>
        <row r="51">
          <cell r="A51" t="str">
            <v>Northern OH</v>
          </cell>
        </row>
        <row r="52">
          <cell r="A52" t="str">
            <v>Oklahoma</v>
          </cell>
        </row>
        <row r="53">
          <cell r="A53" t="str">
            <v>Orange Coast CA</v>
          </cell>
        </row>
        <row r="54">
          <cell r="A54" t="str">
            <v>Oregon</v>
          </cell>
        </row>
        <row r="55">
          <cell r="A55" t="str">
            <v>Pacific Coast Section</v>
          </cell>
        </row>
        <row r="56">
          <cell r="A56" t="str">
            <v>Pacific NW Section</v>
          </cell>
        </row>
        <row r="57">
          <cell r="A57" t="str">
            <v>Philadelphia</v>
          </cell>
        </row>
        <row r="58">
          <cell r="A58" t="str">
            <v>Plains TX</v>
          </cell>
        </row>
        <row r="59">
          <cell r="A59" t="str">
            <v>Rocky Mtn Section</v>
          </cell>
        </row>
        <row r="60">
          <cell r="A60" t="str">
            <v>San Bernadino</v>
          </cell>
        </row>
        <row r="61">
          <cell r="A61" t="str">
            <v>San Diego</v>
          </cell>
        </row>
        <row r="62">
          <cell r="A62" t="str">
            <v>South Carolina</v>
          </cell>
        </row>
        <row r="63">
          <cell r="A63" t="str">
            <v>South Jersey</v>
          </cell>
        </row>
        <row r="64">
          <cell r="A64" t="str">
            <v>South Texas</v>
          </cell>
        </row>
        <row r="65">
          <cell r="A65" t="str">
            <v>Southeast Section</v>
          </cell>
        </row>
        <row r="66">
          <cell r="A66" t="str">
            <v>Southern CA</v>
          </cell>
        </row>
        <row r="67">
          <cell r="A67" t="str">
            <v>Southwest OH</v>
          </cell>
        </row>
        <row r="68">
          <cell r="A68" t="str">
            <v>Southwest Section</v>
          </cell>
        </row>
        <row r="69">
          <cell r="A69" t="str">
            <v>St. Louis MO</v>
          </cell>
        </row>
        <row r="70">
          <cell r="A70" t="str">
            <v>Tennessee</v>
          </cell>
        </row>
        <row r="71">
          <cell r="A71" t="str">
            <v>Utah-S. Idaho</v>
          </cell>
        </row>
        <row r="72">
          <cell r="A72" t="str">
            <v>Virginia</v>
          </cell>
        </row>
        <row r="73">
          <cell r="A73" t="str">
            <v>West-Rock</v>
          </cell>
        </row>
        <row r="74">
          <cell r="A74" t="str">
            <v>Western NY</v>
          </cell>
        </row>
        <row r="75">
          <cell r="A75" t="str">
            <v>Western PA</v>
          </cell>
        </row>
        <row r="76">
          <cell r="A76" t="str">
            <v>Western WA</v>
          </cell>
        </row>
        <row r="77">
          <cell r="A77" t="str">
            <v>Wisconsin</v>
          </cell>
        </row>
        <row r="78">
          <cell r="A78" t="str">
            <v>Wyoming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ncy.p@mac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ncy.p@mac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ancy.p@mac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ancy.p@mac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N24"/>
  <sheetViews>
    <sheetView workbookViewId="0" topLeftCell="A1">
      <selection activeCell="I29" sqref="I29"/>
    </sheetView>
  </sheetViews>
  <sheetFormatPr defaultColWidth="8.8515625" defaultRowHeight="12.75" customHeight="1"/>
  <cols>
    <col min="1" max="1" width="6.421875" style="0" customWidth="1"/>
    <col min="2" max="2" width="3.00390625" style="0" customWidth="1"/>
    <col min="3" max="3" width="12.421875" style="0" customWidth="1"/>
    <col min="4" max="4" width="11.140625" style="0" customWidth="1"/>
    <col min="5" max="5" width="11.421875" style="0" customWidth="1"/>
    <col min="6" max="6" width="31.421875" style="0" customWidth="1"/>
    <col min="7" max="7" width="12.421875" style="0" customWidth="1"/>
    <col min="8" max="8" width="6.0039062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13.28125" style="0" bestFit="1" customWidth="1"/>
    <col min="13" max="13" width="28.8515625" style="0" customWidth="1"/>
  </cols>
  <sheetData>
    <row r="1" ht="12.75" thickBot="1">
      <c r="A1" t="s">
        <v>11</v>
      </c>
    </row>
    <row r="2" spans="1:14" s="4" customFormat="1" ht="18" customHeight="1" thickBot="1">
      <c r="A2" s="66" t="s">
        <v>21</v>
      </c>
      <c r="B2" s="67"/>
      <c r="C2" s="67"/>
      <c r="D2" s="68"/>
      <c r="E2" s="69" t="s">
        <v>22</v>
      </c>
      <c r="F2" s="70"/>
      <c r="G2" s="70"/>
      <c r="H2" s="71"/>
      <c r="I2" s="3"/>
      <c r="J2" s="2" t="s">
        <v>23</v>
      </c>
      <c r="K2" s="72" t="s">
        <v>42</v>
      </c>
      <c r="L2" s="73"/>
      <c r="M2" s="73" t="s">
        <v>47</v>
      </c>
      <c r="N2" s="74"/>
    </row>
    <row r="3" spans="1:14" s="4" customFormat="1" ht="3.75" customHeight="1">
      <c r="A3" s="5"/>
      <c r="B3" s="6"/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8"/>
    </row>
    <row r="4" spans="1:14" s="4" customFormat="1" ht="12">
      <c r="A4" s="75" t="s">
        <v>24</v>
      </c>
      <c r="B4" s="75"/>
      <c r="C4" s="76" t="s">
        <v>34</v>
      </c>
      <c r="D4" s="76"/>
      <c r="E4" s="76"/>
      <c r="F4" s="9" t="s">
        <v>36</v>
      </c>
      <c r="G4" s="77" t="s">
        <v>37</v>
      </c>
      <c r="H4" s="77"/>
      <c r="I4" s="78"/>
      <c r="J4" s="79" t="s">
        <v>25</v>
      </c>
      <c r="K4" s="80"/>
      <c r="L4" s="81" t="s">
        <v>38</v>
      </c>
      <c r="M4" s="65"/>
      <c r="N4" s="82"/>
    </row>
    <row r="5" spans="1:14" s="4" customFormat="1" ht="12.75" customHeight="1">
      <c r="A5" s="55" t="s">
        <v>26</v>
      </c>
      <c r="B5" s="55"/>
      <c r="C5" s="56" t="s">
        <v>35</v>
      </c>
      <c r="D5" s="57"/>
      <c r="E5" s="57"/>
      <c r="F5" s="57"/>
      <c r="G5" s="58"/>
      <c r="H5" s="58"/>
      <c r="I5" s="58"/>
      <c r="K5" s="26" t="s">
        <v>27</v>
      </c>
      <c r="L5" s="59">
        <v>41259</v>
      </c>
      <c r="M5" s="57"/>
      <c r="N5" s="60"/>
    </row>
    <row r="6" spans="1:14" s="4" customFormat="1" ht="13.5" customHeight="1">
      <c r="A6" s="61" t="s">
        <v>28</v>
      </c>
      <c r="B6" s="62"/>
      <c r="C6" s="63" t="s">
        <v>39</v>
      </c>
      <c r="D6" s="63"/>
      <c r="E6" s="63"/>
      <c r="F6" s="10" t="s">
        <v>29</v>
      </c>
      <c r="G6" s="64" t="s">
        <v>30</v>
      </c>
      <c r="H6" s="65"/>
      <c r="I6" s="65"/>
      <c r="J6" s="11"/>
      <c r="K6" s="12"/>
      <c r="L6" s="12"/>
      <c r="M6" s="12"/>
      <c r="N6" s="13"/>
    </row>
    <row r="7" spans="1:14" s="4" customFormat="1" ht="13.5" customHeight="1" thickBot="1">
      <c r="A7" s="45" t="str">
        <f>IF($K$2="Division II/III","# Div II Entries:","# of Entries:")</f>
        <v># of Entries:</v>
      </c>
      <c r="B7" s="46"/>
      <c r="C7" s="14">
        <v>12</v>
      </c>
      <c r="D7" s="15"/>
      <c r="E7" s="15"/>
      <c r="F7" s="16"/>
      <c r="G7" s="47">
        <f>IF($K$2="Division II/III","# Div III Entries:","")</f>
      </c>
      <c r="H7" s="46"/>
      <c r="I7" s="16">
        <f>IF($K$2="Division II/III",_xlfn.COUNTIFS($B$11:$B$883,"&lt;&gt;",$L$11:$L$883,"=D*")+_xlfn.COUNTIFS($B$11:$B$883,"&lt;&gt;",$L$11:$L$883,"=E*")+_xlfn.COUNTIFS($B$11:$B$883,"&lt;&gt;",$L$11:$L$883,"=U*"),"")</f>
      </c>
      <c r="J7" s="15">
        <f>IF($K$2="Division II/III","# Div III Quals:","")</f>
      </c>
      <c r="K7" s="17"/>
      <c r="L7" s="18">
        <f>IF($K$2="Division II/III",MIN($I$7,MAX(CEILING($I$7/4,1),VLOOKUP($K$2,'[1]Lists'!$B$2:$C$8,2,FALSE))),"")</f>
      </c>
      <c r="M7" s="19"/>
      <c r="N7" s="20"/>
    </row>
    <row r="8" spans="1:14" s="4" customFormat="1" ht="12">
      <c r="A8" s="48" t="s">
        <v>31</v>
      </c>
      <c r="B8" s="49"/>
      <c r="C8" s="21">
        <v>12</v>
      </c>
      <c r="D8" s="44" t="s">
        <v>181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4" customFormat="1" ht="12.75" thickBot="1">
      <c r="A9" s="50" t="s">
        <v>32</v>
      </c>
      <c r="B9" s="51"/>
      <c r="C9" s="23">
        <v>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s="4" customFormat="1" ht="24" customHeight="1" thickBot="1">
      <c r="A10" s="52" t="s">
        <v>33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ht="12"/>
    <row r="12" spans="1:13" ht="12.75" thickBot="1">
      <c r="A12" s="38" t="s">
        <v>0</v>
      </c>
      <c r="B12" s="38" t="s">
        <v>12</v>
      </c>
      <c r="C12" s="38" t="s">
        <v>2</v>
      </c>
      <c r="D12" s="38" t="s">
        <v>3</v>
      </c>
      <c r="E12" s="38" t="s">
        <v>4</v>
      </c>
      <c r="F12" s="38" t="s">
        <v>5</v>
      </c>
      <c r="G12" s="38" t="s">
        <v>6</v>
      </c>
      <c r="H12" s="38" t="s">
        <v>7</v>
      </c>
      <c r="I12" s="38" t="s">
        <v>8</v>
      </c>
      <c r="J12" s="38" t="s">
        <v>13</v>
      </c>
      <c r="K12" s="38" t="s">
        <v>9</v>
      </c>
      <c r="L12" s="38" t="s">
        <v>10</v>
      </c>
      <c r="M12" s="38" t="s">
        <v>41</v>
      </c>
    </row>
    <row r="13" spans="1:13" ht="12.75" customHeight="1">
      <c r="A13" s="32">
        <v>1</v>
      </c>
      <c r="B13" s="33">
        <v>1</v>
      </c>
      <c r="C13" s="33" t="s">
        <v>81</v>
      </c>
      <c r="D13" s="33" t="s">
        <v>82</v>
      </c>
      <c r="E13" s="33" t="s">
        <v>20</v>
      </c>
      <c r="F13" s="33" t="s">
        <v>60</v>
      </c>
      <c r="G13" s="33" t="s">
        <v>83</v>
      </c>
      <c r="H13" s="33">
        <v>1997</v>
      </c>
      <c r="I13" s="33" t="s">
        <v>84</v>
      </c>
      <c r="J13" s="33" t="s">
        <v>1</v>
      </c>
      <c r="K13" s="33" t="s">
        <v>85</v>
      </c>
      <c r="L13" s="33" t="s">
        <v>86</v>
      </c>
      <c r="M13" s="39"/>
    </row>
    <row r="14" spans="1:13" ht="12">
      <c r="A14" s="34">
        <v>2</v>
      </c>
      <c r="B14" s="35">
        <v>1</v>
      </c>
      <c r="C14" s="35" t="s">
        <v>87</v>
      </c>
      <c r="D14" s="35" t="s">
        <v>88</v>
      </c>
      <c r="E14" s="35" t="s">
        <v>20</v>
      </c>
      <c r="F14" s="35" t="s">
        <v>89</v>
      </c>
      <c r="G14" s="35" t="s">
        <v>17</v>
      </c>
      <c r="H14" s="35">
        <v>1998</v>
      </c>
      <c r="I14" s="35" t="s">
        <v>90</v>
      </c>
      <c r="J14" s="35" t="s">
        <v>1</v>
      </c>
      <c r="K14" s="35" t="s">
        <v>85</v>
      </c>
      <c r="L14" s="35" t="s">
        <v>86</v>
      </c>
      <c r="M14" s="40"/>
    </row>
    <row r="15" spans="1:13" ht="12.75" thickBot="1">
      <c r="A15" s="36">
        <v>3</v>
      </c>
      <c r="B15" s="37">
        <v>1</v>
      </c>
      <c r="C15" s="37" t="s">
        <v>91</v>
      </c>
      <c r="D15" s="37" t="s">
        <v>92</v>
      </c>
      <c r="E15" s="37" t="s">
        <v>20</v>
      </c>
      <c r="F15" s="37" t="s">
        <v>60</v>
      </c>
      <c r="G15" s="37" t="s">
        <v>45</v>
      </c>
      <c r="H15" s="37">
        <v>2001</v>
      </c>
      <c r="I15" s="37" t="s">
        <v>93</v>
      </c>
      <c r="J15" s="37" t="s">
        <v>1</v>
      </c>
      <c r="K15" s="37" t="s">
        <v>85</v>
      </c>
      <c r="L15" s="37" t="s">
        <v>86</v>
      </c>
      <c r="M15" s="41"/>
    </row>
    <row r="16" spans="1:13" ht="12.75" customHeight="1">
      <c r="A16" s="28">
        <v>4</v>
      </c>
      <c r="B16" s="28">
        <v>1</v>
      </c>
      <c r="C16" s="28" t="s">
        <v>94</v>
      </c>
      <c r="D16" s="28" t="s">
        <v>95</v>
      </c>
      <c r="E16" s="28" t="s">
        <v>20</v>
      </c>
      <c r="F16" s="28" t="s">
        <v>56</v>
      </c>
      <c r="G16" s="28" t="s">
        <v>45</v>
      </c>
      <c r="H16" s="28">
        <v>1998</v>
      </c>
      <c r="I16" s="28" t="s">
        <v>96</v>
      </c>
      <c r="J16" s="28" t="s">
        <v>1</v>
      </c>
      <c r="K16" s="28" t="s">
        <v>85</v>
      </c>
      <c r="L16" s="28" t="s">
        <v>1</v>
      </c>
      <c r="M16" s="28"/>
    </row>
    <row r="17" spans="1:13" ht="12">
      <c r="A17" s="25">
        <v>5</v>
      </c>
      <c r="B17" s="25">
        <v>1</v>
      </c>
      <c r="C17" s="25" t="s">
        <v>58</v>
      </c>
      <c r="D17" s="25" t="s">
        <v>59</v>
      </c>
      <c r="E17" s="25" t="s">
        <v>20</v>
      </c>
      <c r="F17" s="25" t="s">
        <v>60</v>
      </c>
      <c r="G17" s="25" t="s">
        <v>44</v>
      </c>
      <c r="H17" s="25">
        <v>1999</v>
      </c>
      <c r="I17" s="25" t="s">
        <v>61</v>
      </c>
      <c r="J17" s="25" t="s">
        <v>1</v>
      </c>
      <c r="K17" s="25" t="s">
        <v>85</v>
      </c>
      <c r="L17" s="25" t="s">
        <v>1</v>
      </c>
      <c r="M17" s="25"/>
    </row>
    <row r="18" spans="1:13" ht="12.75" customHeight="1">
      <c r="A18" s="25">
        <v>6</v>
      </c>
      <c r="B18" s="25">
        <v>1</v>
      </c>
      <c r="C18" s="25" t="s">
        <v>49</v>
      </c>
      <c r="D18" s="25" t="s">
        <v>50</v>
      </c>
      <c r="E18" s="25" t="s">
        <v>20</v>
      </c>
      <c r="F18" s="25" t="s">
        <v>16</v>
      </c>
      <c r="G18" s="25" t="s">
        <v>18</v>
      </c>
      <c r="H18" s="25">
        <v>1999</v>
      </c>
      <c r="I18" s="25" t="s">
        <v>52</v>
      </c>
      <c r="J18" s="25" t="s">
        <v>1</v>
      </c>
      <c r="K18" s="25" t="s">
        <v>85</v>
      </c>
      <c r="L18" s="25" t="s">
        <v>1</v>
      </c>
      <c r="M18" s="25"/>
    </row>
    <row r="19" spans="1:13" ht="12">
      <c r="A19" s="25">
        <v>7</v>
      </c>
      <c r="B19" s="25">
        <v>1</v>
      </c>
      <c r="C19" s="25" t="s">
        <v>66</v>
      </c>
      <c r="D19" s="25" t="s">
        <v>67</v>
      </c>
      <c r="E19" s="25" t="s">
        <v>20</v>
      </c>
      <c r="F19" s="25" t="s">
        <v>60</v>
      </c>
      <c r="G19" s="25" t="s">
        <v>19</v>
      </c>
      <c r="H19" s="25">
        <v>1998</v>
      </c>
      <c r="I19" s="25" t="s">
        <v>68</v>
      </c>
      <c r="J19" s="25" t="s">
        <v>1</v>
      </c>
      <c r="K19" s="25" t="s">
        <v>85</v>
      </c>
      <c r="L19" s="25" t="s">
        <v>1</v>
      </c>
      <c r="M19" s="25"/>
    </row>
    <row r="20" spans="1:13" ht="12.75" customHeight="1">
      <c r="A20" s="25">
        <v>8</v>
      </c>
      <c r="B20" s="25">
        <v>1</v>
      </c>
      <c r="C20" s="25" t="s">
        <v>97</v>
      </c>
      <c r="D20" s="25" t="s">
        <v>98</v>
      </c>
      <c r="E20" s="25" t="s">
        <v>20</v>
      </c>
      <c r="F20" s="25" t="s">
        <v>76</v>
      </c>
      <c r="G20" s="25" t="s">
        <v>19</v>
      </c>
      <c r="H20" s="25">
        <v>1993</v>
      </c>
      <c r="I20" s="25" t="s">
        <v>99</v>
      </c>
      <c r="J20" s="25" t="s">
        <v>1</v>
      </c>
      <c r="K20" s="25" t="s">
        <v>85</v>
      </c>
      <c r="L20" s="25" t="s">
        <v>1</v>
      </c>
      <c r="M20" s="25"/>
    </row>
    <row r="21" spans="1:13" ht="12.75" customHeight="1">
      <c r="A21" s="25">
        <v>9</v>
      </c>
      <c r="B21" s="25">
        <v>1</v>
      </c>
      <c r="C21" s="25" t="s">
        <v>62</v>
      </c>
      <c r="D21" s="25" t="s">
        <v>63</v>
      </c>
      <c r="E21" s="25" t="s">
        <v>20</v>
      </c>
      <c r="F21" s="25" t="s">
        <v>64</v>
      </c>
      <c r="G21" s="25" t="s">
        <v>19</v>
      </c>
      <c r="H21" s="25">
        <v>1997</v>
      </c>
      <c r="I21" s="25" t="s">
        <v>65</v>
      </c>
      <c r="J21" s="25" t="s">
        <v>1</v>
      </c>
      <c r="K21" s="25" t="s">
        <v>85</v>
      </c>
      <c r="L21" s="25" t="s">
        <v>1</v>
      </c>
      <c r="M21" s="25"/>
    </row>
    <row r="22" spans="1:13" ht="12.75" customHeight="1">
      <c r="A22" s="25">
        <v>10</v>
      </c>
      <c r="B22" s="25">
        <v>1</v>
      </c>
      <c r="C22" s="25" t="s">
        <v>72</v>
      </c>
      <c r="D22" s="25" t="s">
        <v>73</v>
      </c>
      <c r="E22" s="25" t="s">
        <v>20</v>
      </c>
      <c r="F22" s="25" t="s">
        <v>16</v>
      </c>
      <c r="G22" s="25" t="s">
        <v>19</v>
      </c>
      <c r="H22" s="25">
        <v>1999</v>
      </c>
      <c r="I22" s="25" t="s">
        <v>74</v>
      </c>
      <c r="J22" s="25" t="s">
        <v>1</v>
      </c>
      <c r="K22" s="25" t="s">
        <v>85</v>
      </c>
      <c r="L22" s="25" t="s">
        <v>1</v>
      </c>
      <c r="M22" s="25"/>
    </row>
    <row r="23" spans="1:13" ht="12.75" customHeight="1">
      <c r="A23" s="25">
        <v>11</v>
      </c>
      <c r="B23" s="25">
        <v>1</v>
      </c>
      <c r="C23" s="25" t="s">
        <v>69</v>
      </c>
      <c r="D23" s="25" t="s">
        <v>70</v>
      </c>
      <c r="E23" s="25" t="s">
        <v>20</v>
      </c>
      <c r="F23" s="25" t="s">
        <v>14</v>
      </c>
      <c r="G23" s="25" t="s">
        <v>19</v>
      </c>
      <c r="H23" s="25">
        <v>1999</v>
      </c>
      <c r="I23" s="25" t="s">
        <v>71</v>
      </c>
      <c r="J23" s="25" t="s">
        <v>1</v>
      </c>
      <c r="K23" s="25" t="s">
        <v>85</v>
      </c>
      <c r="L23" s="25" t="s">
        <v>1</v>
      </c>
      <c r="M23" s="25"/>
    </row>
    <row r="24" spans="1:13" ht="12.75" customHeight="1">
      <c r="A24" s="25">
        <v>12</v>
      </c>
      <c r="B24" s="25">
        <v>1</v>
      </c>
      <c r="C24" s="25" t="s">
        <v>46</v>
      </c>
      <c r="D24" s="25" t="s">
        <v>75</v>
      </c>
      <c r="E24" s="25" t="s">
        <v>20</v>
      </c>
      <c r="F24" s="25" t="s">
        <v>76</v>
      </c>
      <c r="G24" s="25" t="s">
        <v>19</v>
      </c>
      <c r="H24" s="25">
        <v>1996</v>
      </c>
      <c r="I24" s="25" t="s">
        <v>77</v>
      </c>
      <c r="J24" s="25" t="s">
        <v>1</v>
      </c>
      <c r="K24" s="25" t="s">
        <v>85</v>
      </c>
      <c r="L24" s="25" t="s">
        <v>1</v>
      </c>
      <c r="M24" s="25"/>
    </row>
  </sheetData>
  <sheetProtection/>
  <mergeCells count="20">
    <mergeCell ref="G6:I6"/>
    <mergeCell ref="A2:D2"/>
    <mergeCell ref="E2:H2"/>
    <mergeCell ref="K2:L2"/>
    <mergeCell ref="M2:N2"/>
    <mergeCell ref="A4:B4"/>
    <mergeCell ref="C4:E4"/>
    <mergeCell ref="G4:I4"/>
    <mergeCell ref="J4:K4"/>
    <mergeCell ref="L4:N4"/>
    <mergeCell ref="A7:B7"/>
    <mergeCell ref="G7:H7"/>
    <mergeCell ref="A8:B8"/>
    <mergeCell ref="A9:B9"/>
    <mergeCell ref="A10:N10"/>
    <mergeCell ref="A5:B5"/>
    <mergeCell ref="C5:I5"/>
    <mergeCell ref="L5:N5"/>
    <mergeCell ref="A6:B6"/>
    <mergeCell ref="C6:E6"/>
  </mergeCells>
  <dataValidations count="3">
    <dataValidation type="list" allowBlank="1" showInputMessage="1" showErrorMessage="1" sqref="E2:H2">
      <formula1>DivSecList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M2:N2">
      <formula1>GenWeapList</formula1>
    </dataValidation>
  </dataValidations>
  <hyperlinks>
    <hyperlink ref="L4" r:id="rId1" display="nancy.p@mac.com"/>
  </hyperlink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N28"/>
  <sheetViews>
    <sheetView workbookViewId="0" topLeftCell="A1">
      <selection activeCell="M22" sqref="M22"/>
    </sheetView>
  </sheetViews>
  <sheetFormatPr defaultColWidth="8.8515625" defaultRowHeight="12.75" customHeight="1"/>
  <cols>
    <col min="1" max="1" width="6.421875" style="0" customWidth="1"/>
    <col min="2" max="2" width="3.00390625" style="0" customWidth="1"/>
    <col min="3" max="3" width="12.421875" style="0" customWidth="1"/>
    <col min="4" max="4" width="11.140625" style="0" customWidth="1"/>
    <col min="5" max="5" width="11.421875" style="0" customWidth="1"/>
    <col min="6" max="6" width="31.421875" style="0" customWidth="1"/>
    <col min="7" max="7" width="12.421875" style="0" customWidth="1"/>
    <col min="8" max="8" width="6.0039062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9.00390625" style="0" customWidth="1"/>
    <col min="13" max="13" width="29.28125" style="0" customWidth="1"/>
  </cols>
  <sheetData>
    <row r="1" ht="12.75" thickBot="1">
      <c r="A1" t="s">
        <v>11</v>
      </c>
    </row>
    <row r="2" spans="1:14" s="4" customFormat="1" ht="18" customHeight="1" thickBot="1">
      <c r="A2" s="66" t="s">
        <v>21</v>
      </c>
      <c r="B2" s="67"/>
      <c r="C2" s="67"/>
      <c r="D2" s="68"/>
      <c r="E2" s="69" t="s">
        <v>22</v>
      </c>
      <c r="F2" s="70"/>
      <c r="G2" s="70"/>
      <c r="H2" s="71"/>
      <c r="I2" s="3"/>
      <c r="J2" s="2" t="s">
        <v>23</v>
      </c>
      <c r="K2" s="72" t="s">
        <v>40</v>
      </c>
      <c r="L2" s="73"/>
      <c r="M2" s="73" t="s">
        <v>47</v>
      </c>
      <c r="N2" s="74"/>
    </row>
    <row r="3" spans="1:14" s="4" customFormat="1" ht="3.75" customHeight="1">
      <c r="A3" s="5"/>
      <c r="B3" s="6"/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8"/>
    </row>
    <row r="4" spans="1:14" s="4" customFormat="1" ht="12">
      <c r="A4" s="75" t="s">
        <v>24</v>
      </c>
      <c r="B4" s="75"/>
      <c r="C4" s="76" t="s">
        <v>34</v>
      </c>
      <c r="D4" s="76"/>
      <c r="E4" s="76"/>
      <c r="F4" s="9" t="s">
        <v>36</v>
      </c>
      <c r="G4" s="77" t="s">
        <v>37</v>
      </c>
      <c r="H4" s="77"/>
      <c r="I4" s="78"/>
      <c r="J4" s="79" t="s">
        <v>25</v>
      </c>
      <c r="K4" s="80"/>
      <c r="L4" s="81" t="s">
        <v>38</v>
      </c>
      <c r="M4" s="65"/>
      <c r="N4" s="82"/>
    </row>
    <row r="5" spans="1:14" s="4" customFormat="1" ht="12.75" customHeight="1">
      <c r="A5" s="55" t="s">
        <v>26</v>
      </c>
      <c r="B5" s="55"/>
      <c r="C5" s="56" t="s">
        <v>35</v>
      </c>
      <c r="D5" s="57"/>
      <c r="E5" s="57"/>
      <c r="F5" s="57"/>
      <c r="G5" s="58"/>
      <c r="H5" s="58"/>
      <c r="I5" s="58"/>
      <c r="K5" s="26" t="s">
        <v>27</v>
      </c>
      <c r="L5" s="59">
        <v>41259</v>
      </c>
      <c r="M5" s="57"/>
      <c r="N5" s="60"/>
    </row>
    <row r="6" spans="1:14" s="4" customFormat="1" ht="13.5" customHeight="1">
      <c r="A6" s="61" t="s">
        <v>28</v>
      </c>
      <c r="B6" s="62"/>
      <c r="C6" s="63" t="s">
        <v>39</v>
      </c>
      <c r="D6" s="63"/>
      <c r="E6" s="63"/>
      <c r="F6" s="10" t="s">
        <v>29</v>
      </c>
      <c r="G6" s="64" t="s">
        <v>30</v>
      </c>
      <c r="H6" s="65"/>
      <c r="I6" s="65"/>
      <c r="J6" s="11"/>
      <c r="K6" s="12"/>
      <c r="L6" s="12"/>
      <c r="M6" s="12"/>
      <c r="N6" s="13"/>
    </row>
    <row r="7" spans="1:14" s="4" customFormat="1" ht="13.5" customHeight="1" thickBot="1">
      <c r="A7" s="45" t="str">
        <f>IF($K$2="Division II/III","# Div II Entries:","# of Entries:")</f>
        <v># of Entries:</v>
      </c>
      <c r="B7" s="46"/>
      <c r="C7" s="14">
        <v>9</v>
      </c>
      <c r="D7" s="15"/>
      <c r="E7" s="15"/>
      <c r="F7" s="16"/>
      <c r="G7" s="47">
        <f>IF($K$2="Division II/III","# Div III Entries:","")</f>
      </c>
      <c r="H7" s="46"/>
      <c r="I7" s="16">
        <f>IF($K$2="Division II/III",_xlfn.COUNTIFS($B$11:$B$892,"&lt;&gt;",$L$11:$L$892,"=D*")+_xlfn.COUNTIFS($B$11:$B$892,"&lt;&gt;",$L$11:$L$892,"=E*")+_xlfn.COUNTIFS($B$11:$B$892,"&lt;&gt;",$L$11:$L$892,"=U*"),"")</f>
      </c>
      <c r="J7" s="15">
        <f>IF($K$2="Division II/III","# Div III Quals:","")</f>
      </c>
      <c r="K7" s="17"/>
      <c r="L7" s="18">
        <f>IF($K$2="Division II/III",MIN($I$7,MAX(CEILING($I$7/4,1),VLOOKUP($K$2,'[1]Lists'!$B$2:$C$8,2,FALSE))),"")</f>
      </c>
      <c r="M7" s="19"/>
      <c r="N7" s="20"/>
    </row>
    <row r="8" spans="1:14" s="4" customFormat="1" ht="12">
      <c r="A8" s="48" t="s">
        <v>31</v>
      </c>
      <c r="B8" s="49"/>
      <c r="C8" s="21">
        <v>9</v>
      </c>
      <c r="D8" s="44" t="s">
        <v>181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4" customFormat="1" ht="12.75" thickBot="1">
      <c r="A9" s="50" t="s">
        <v>32</v>
      </c>
      <c r="B9" s="51"/>
      <c r="C9" s="23">
        <v>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s="4" customFormat="1" ht="24" customHeight="1" thickBot="1">
      <c r="A10" s="52" t="s">
        <v>33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ht="12"/>
    <row r="12" spans="1:13" ht="12.75" thickBot="1">
      <c r="A12" s="38" t="s">
        <v>0</v>
      </c>
      <c r="B12" s="38" t="s">
        <v>12</v>
      </c>
      <c r="C12" s="38" t="s">
        <v>2</v>
      </c>
      <c r="D12" s="38" t="s">
        <v>3</v>
      </c>
      <c r="E12" s="38" t="s">
        <v>4</v>
      </c>
      <c r="F12" s="38" t="s">
        <v>5</v>
      </c>
      <c r="G12" s="38" t="s">
        <v>6</v>
      </c>
      <c r="H12" s="38" t="s">
        <v>7</v>
      </c>
      <c r="I12" s="38" t="s">
        <v>8</v>
      </c>
      <c r="J12" s="38" t="s">
        <v>13</v>
      </c>
      <c r="K12" s="38" t="s">
        <v>9</v>
      </c>
      <c r="L12" s="38" t="s">
        <v>10</v>
      </c>
      <c r="M12" s="38" t="s">
        <v>41</v>
      </c>
    </row>
    <row r="13" spans="1:13" ht="12.75" customHeight="1">
      <c r="A13" s="32">
        <v>1</v>
      </c>
      <c r="B13" s="33"/>
      <c r="C13" s="33" t="s">
        <v>49</v>
      </c>
      <c r="D13" s="33" t="s">
        <v>50</v>
      </c>
      <c r="E13" s="33" t="s">
        <v>20</v>
      </c>
      <c r="F13" s="33" t="s">
        <v>16</v>
      </c>
      <c r="G13" s="33" t="s">
        <v>18</v>
      </c>
      <c r="H13" s="33">
        <v>1999</v>
      </c>
      <c r="I13" s="33" t="s">
        <v>52</v>
      </c>
      <c r="J13" s="33" t="s">
        <v>1</v>
      </c>
      <c r="K13" s="33" t="s">
        <v>53</v>
      </c>
      <c r="L13" s="33" t="s">
        <v>53</v>
      </c>
      <c r="M13" s="39"/>
    </row>
    <row r="14" spans="1:13" ht="12">
      <c r="A14" s="34">
        <v>2</v>
      </c>
      <c r="B14" s="35"/>
      <c r="C14" s="35" t="s">
        <v>54</v>
      </c>
      <c r="D14" s="35" t="s">
        <v>55</v>
      </c>
      <c r="E14" s="35" t="s">
        <v>20</v>
      </c>
      <c r="F14" s="35" t="s">
        <v>56</v>
      </c>
      <c r="G14" s="35" t="s">
        <v>19</v>
      </c>
      <c r="H14" s="35">
        <v>1997</v>
      </c>
      <c r="I14" s="35" t="s">
        <v>57</v>
      </c>
      <c r="J14" s="35" t="s">
        <v>1</v>
      </c>
      <c r="K14" s="35" t="s">
        <v>53</v>
      </c>
      <c r="L14" s="35" t="s">
        <v>53</v>
      </c>
      <c r="M14" s="40"/>
    </row>
    <row r="15" spans="1:13" ht="12.75" customHeight="1" thickBot="1">
      <c r="A15" s="36">
        <v>3</v>
      </c>
      <c r="B15" s="37"/>
      <c r="C15" s="37" t="s">
        <v>58</v>
      </c>
      <c r="D15" s="37" t="s">
        <v>59</v>
      </c>
      <c r="E15" s="37" t="s">
        <v>20</v>
      </c>
      <c r="F15" s="37" t="s">
        <v>60</v>
      </c>
      <c r="G15" s="37" t="s">
        <v>44</v>
      </c>
      <c r="H15" s="37">
        <v>1999</v>
      </c>
      <c r="I15" s="37" t="s">
        <v>61</v>
      </c>
      <c r="J15" s="37" t="s">
        <v>1</v>
      </c>
      <c r="K15" s="37" t="s">
        <v>53</v>
      </c>
      <c r="L15" s="37" t="s">
        <v>53</v>
      </c>
      <c r="M15" s="41"/>
    </row>
    <row r="16" spans="1:13" ht="12">
      <c r="A16" s="43">
        <v>4</v>
      </c>
      <c r="B16" s="43"/>
      <c r="C16" s="43" t="s">
        <v>62</v>
      </c>
      <c r="D16" s="43" t="s">
        <v>63</v>
      </c>
      <c r="E16" s="43" t="s">
        <v>20</v>
      </c>
      <c r="F16" s="43" t="s">
        <v>64</v>
      </c>
      <c r="G16" s="43" t="s">
        <v>19</v>
      </c>
      <c r="H16" s="43">
        <v>1997</v>
      </c>
      <c r="I16" s="43" t="s">
        <v>65</v>
      </c>
      <c r="J16" s="43" t="s">
        <v>1</v>
      </c>
      <c r="K16" s="43" t="s">
        <v>53</v>
      </c>
      <c r="L16" s="43" t="s">
        <v>1</v>
      </c>
      <c r="M16" s="43"/>
    </row>
    <row r="17" spans="1:13" ht="12">
      <c r="A17" s="42">
        <v>5</v>
      </c>
      <c r="B17" s="42"/>
      <c r="C17" s="42" t="s">
        <v>66</v>
      </c>
      <c r="D17" s="42" t="s">
        <v>67</v>
      </c>
      <c r="E17" s="42" t="s">
        <v>20</v>
      </c>
      <c r="F17" s="42" t="s">
        <v>60</v>
      </c>
      <c r="G17" s="42" t="s">
        <v>19</v>
      </c>
      <c r="H17" s="42">
        <v>1998</v>
      </c>
      <c r="I17" s="42" t="s">
        <v>68</v>
      </c>
      <c r="J17" s="42" t="s">
        <v>1</v>
      </c>
      <c r="K17" s="42" t="s">
        <v>53</v>
      </c>
      <c r="L17" s="42" t="s">
        <v>1</v>
      </c>
      <c r="M17" s="42"/>
    </row>
    <row r="18" spans="1:13" ht="12">
      <c r="A18" s="42">
        <v>6</v>
      </c>
      <c r="B18" s="42"/>
      <c r="C18" s="42" t="s">
        <v>69</v>
      </c>
      <c r="D18" s="42" t="s">
        <v>70</v>
      </c>
      <c r="E18" s="42" t="s">
        <v>20</v>
      </c>
      <c r="F18" s="42" t="s">
        <v>14</v>
      </c>
      <c r="G18" s="42" t="s">
        <v>19</v>
      </c>
      <c r="H18" s="42">
        <v>1999</v>
      </c>
      <c r="I18" s="42" t="s">
        <v>71</v>
      </c>
      <c r="J18" s="42" t="s">
        <v>1</v>
      </c>
      <c r="K18" s="42" t="s">
        <v>53</v>
      </c>
      <c r="L18" s="42" t="s">
        <v>1</v>
      </c>
      <c r="M18" s="42"/>
    </row>
    <row r="19" spans="1:13" ht="12.75" customHeight="1">
      <c r="A19" s="42">
        <v>7</v>
      </c>
      <c r="B19" s="42"/>
      <c r="C19" s="42" t="s">
        <v>72</v>
      </c>
      <c r="D19" s="42" t="s">
        <v>73</v>
      </c>
      <c r="E19" s="42" t="s">
        <v>20</v>
      </c>
      <c r="F19" s="42" t="s">
        <v>16</v>
      </c>
      <c r="G19" s="42" t="s">
        <v>19</v>
      </c>
      <c r="H19" s="42">
        <v>1999</v>
      </c>
      <c r="I19" s="42" t="s">
        <v>74</v>
      </c>
      <c r="J19" s="42" t="s">
        <v>1</v>
      </c>
      <c r="K19" s="42" t="s">
        <v>53</v>
      </c>
      <c r="L19" s="42" t="s">
        <v>1</v>
      </c>
      <c r="M19" s="42"/>
    </row>
    <row r="20" spans="1:13" ht="12.75" customHeight="1">
      <c r="A20" s="42">
        <v>8</v>
      </c>
      <c r="B20" s="42"/>
      <c r="C20" s="42" t="s">
        <v>46</v>
      </c>
      <c r="D20" s="42" t="s">
        <v>75</v>
      </c>
      <c r="E20" s="42" t="s">
        <v>20</v>
      </c>
      <c r="F20" s="42" t="s">
        <v>76</v>
      </c>
      <c r="G20" s="42" t="s">
        <v>19</v>
      </c>
      <c r="H20" s="42">
        <v>1996</v>
      </c>
      <c r="I20" s="42" t="s">
        <v>77</v>
      </c>
      <c r="J20" s="42" t="s">
        <v>1</v>
      </c>
      <c r="K20" s="42" t="s">
        <v>53</v>
      </c>
      <c r="L20" s="42" t="s">
        <v>1</v>
      </c>
      <c r="M20" s="42"/>
    </row>
    <row r="21" spans="1:13" ht="36">
      <c r="A21" s="42">
        <v>9</v>
      </c>
      <c r="B21" s="42"/>
      <c r="C21" s="42" t="s">
        <v>78</v>
      </c>
      <c r="D21" s="42" t="s">
        <v>79</v>
      </c>
      <c r="E21" s="42" t="s">
        <v>20</v>
      </c>
      <c r="F21" s="42" t="s">
        <v>16</v>
      </c>
      <c r="G21" s="42" t="s">
        <v>19</v>
      </c>
      <c r="H21" s="42">
        <v>1996</v>
      </c>
      <c r="I21" s="42" t="s">
        <v>80</v>
      </c>
      <c r="J21" s="42" t="s">
        <v>1</v>
      </c>
      <c r="K21" s="42" t="s">
        <v>53</v>
      </c>
      <c r="L21" s="42" t="s">
        <v>1</v>
      </c>
      <c r="M21" s="83" t="s">
        <v>182</v>
      </c>
    </row>
    <row r="23" ht="12">
      <c r="I23" s="1"/>
    </row>
    <row r="24" ht="12.75" customHeight="1">
      <c r="I24" s="1"/>
    </row>
    <row r="25" ht="12.75" customHeight="1">
      <c r="I25" s="1"/>
    </row>
    <row r="26" ht="12.75" customHeight="1">
      <c r="I26" s="1"/>
    </row>
    <row r="27" ht="12.75" customHeight="1">
      <c r="I27" s="1"/>
    </row>
    <row r="28" ht="12.75" customHeight="1">
      <c r="I28" s="1"/>
    </row>
  </sheetData>
  <sheetProtection/>
  <mergeCells count="20">
    <mergeCell ref="G6:I6"/>
    <mergeCell ref="A2:D2"/>
    <mergeCell ref="E2:H2"/>
    <mergeCell ref="K2:L2"/>
    <mergeCell ref="M2:N2"/>
    <mergeCell ref="A4:B4"/>
    <mergeCell ref="C4:E4"/>
    <mergeCell ref="G4:I4"/>
    <mergeCell ref="J4:K4"/>
    <mergeCell ref="L4:N4"/>
    <mergeCell ref="A7:B7"/>
    <mergeCell ref="G7:H7"/>
    <mergeCell ref="A8:B8"/>
    <mergeCell ref="A9:B9"/>
    <mergeCell ref="A10:N10"/>
    <mergeCell ref="A5:B5"/>
    <mergeCell ref="C5:I5"/>
    <mergeCell ref="L5:N5"/>
    <mergeCell ref="A6:B6"/>
    <mergeCell ref="C6:E6"/>
  </mergeCells>
  <dataValidations count="3">
    <dataValidation type="list" allowBlank="1" showInputMessage="1" showErrorMessage="1" sqref="M2:N2">
      <formula1>GenWeapList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E2:H2">
      <formula1>DivSecList</formula1>
    </dataValidation>
  </dataValidations>
  <hyperlinks>
    <hyperlink ref="L4" r:id="rId1" display="nancy.p@mac.com"/>
  </hyperlinks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N35"/>
  <sheetViews>
    <sheetView workbookViewId="0" topLeftCell="A9">
      <selection activeCell="D9" sqref="D9"/>
    </sheetView>
  </sheetViews>
  <sheetFormatPr defaultColWidth="8.8515625" defaultRowHeight="12.75" customHeight="1"/>
  <cols>
    <col min="1" max="1" width="6.421875" style="0" customWidth="1"/>
    <col min="2" max="2" width="3.00390625" style="0" customWidth="1"/>
    <col min="3" max="3" width="12.421875" style="0" customWidth="1"/>
    <col min="4" max="4" width="11.140625" style="0" customWidth="1"/>
    <col min="5" max="5" width="11.421875" style="0" customWidth="1"/>
    <col min="6" max="6" width="31.421875" style="0" customWidth="1"/>
    <col min="7" max="7" width="12.421875" style="0" customWidth="1"/>
    <col min="8" max="8" width="6.0039062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14.00390625" style="0" bestFit="1" customWidth="1"/>
    <col min="13" max="13" width="32.421875" style="0" customWidth="1"/>
  </cols>
  <sheetData>
    <row r="1" ht="12.75" thickBot="1">
      <c r="A1" t="s">
        <v>11</v>
      </c>
    </row>
    <row r="2" spans="1:14" s="4" customFormat="1" ht="18" customHeight="1" thickBot="1">
      <c r="A2" s="66" t="s">
        <v>21</v>
      </c>
      <c r="B2" s="67"/>
      <c r="C2" s="67"/>
      <c r="D2" s="68"/>
      <c r="E2" s="69" t="s">
        <v>22</v>
      </c>
      <c r="F2" s="70"/>
      <c r="G2" s="70"/>
      <c r="H2" s="71"/>
      <c r="I2" s="3"/>
      <c r="J2" s="2" t="s">
        <v>23</v>
      </c>
      <c r="K2" s="72" t="s">
        <v>42</v>
      </c>
      <c r="L2" s="73"/>
      <c r="M2" s="73" t="s">
        <v>48</v>
      </c>
      <c r="N2" s="74"/>
    </row>
    <row r="3" spans="1:14" s="4" customFormat="1" ht="3.75" customHeight="1">
      <c r="A3" s="5"/>
      <c r="B3" s="6"/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8"/>
    </row>
    <row r="4" spans="1:14" s="4" customFormat="1" ht="12">
      <c r="A4" s="75" t="s">
        <v>24</v>
      </c>
      <c r="B4" s="75"/>
      <c r="C4" s="76" t="s">
        <v>34</v>
      </c>
      <c r="D4" s="76"/>
      <c r="E4" s="76"/>
      <c r="F4" s="9" t="s">
        <v>36</v>
      </c>
      <c r="G4" s="77" t="s">
        <v>37</v>
      </c>
      <c r="H4" s="77"/>
      <c r="I4" s="78"/>
      <c r="J4" s="79" t="s">
        <v>25</v>
      </c>
      <c r="K4" s="80"/>
      <c r="L4" s="81" t="s">
        <v>38</v>
      </c>
      <c r="M4" s="65"/>
      <c r="N4" s="82"/>
    </row>
    <row r="5" spans="1:14" s="4" customFormat="1" ht="12.75" customHeight="1">
      <c r="A5" s="55" t="s">
        <v>26</v>
      </c>
      <c r="B5" s="55"/>
      <c r="C5" s="56" t="s">
        <v>35</v>
      </c>
      <c r="D5" s="57"/>
      <c r="E5" s="57"/>
      <c r="F5" s="57"/>
      <c r="G5" s="58"/>
      <c r="H5" s="58"/>
      <c r="I5" s="58"/>
      <c r="K5" s="26" t="s">
        <v>27</v>
      </c>
      <c r="L5" s="59">
        <v>41259</v>
      </c>
      <c r="M5" s="57"/>
      <c r="N5" s="60"/>
    </row>
    <row r="6" spans="1:14" s="4" customFormat="1" ht="13.5" customHeight="1">
      <c r="A6" s="61" t="s">
        <v>28</v>
      </c>
      <c r="B6" s="62"/>
      <c r="C6" s="63" t="s">
        <v>39</v>
      </c>
      <c r="D6" s="63"/>
      <c r="E6" s="63"/>
      <c r="F6" s="10" t="s">
        <v>29</v>
      </c>
      <c r="G6" s="64" t="s">
        <v>30</v>
      </c>
      <c r="H6" s="65"/>
      <c r="I6" s="65"/>
      <c r="J6" s="11"/>
      <c r="K6" s="12"/>
      <c r="L6" s="12"/>
      <c r="M6" s="12"/>
      <c r="N6" s="13"/>
    </row>
    <row r="7" spans="1:14" s="4" customFormat="1" ht="13.5" customHeight="1" thickBot="1">
      <c r="A7" s="45" t="str">
        <f>IF($K$2="Division II/III","# Div II Entries:","# of Entries:")</f>
        <v># of Entries:</v>
      </c>
      <c r="B7" s="46"/>
      <c r="C7" s="14">
        <v>21</v>
      </c>
      <c r="D7" s="15"/>
      <c r="E7" s="15"/>
      <c r="F7" s="16"/>
      <c r="G7" s="47">
        <f>IF($K$2="Division II/III","# Div III Entries:","")</f>
      </c>
      <c r="H7" s="46"/>
      <c r="I7" s="16">
        <f>IF($K$2="Division II/III",_xlfn.COUNTIFS($B$11:$B$896,"&lt;&gt;",$L$11:$L$896,"=D*")+_xlfn.COUNTIFS($B$11:$B$896,"&lt;&gt;",$L$11:$L$896,"=E*")+_xlfn.COUNTIFS($B$11:$B$896,"&lt;&gt;",$L$11:$L$896,"=U*"),"")</f>
      </c>
      <c r="J7" s="15">
        <f>IF($K$2="Division II/III","# Div III Quals:","")</f>
      </c>
      <c r="K7" s="17"/>
      <c r="L7" s="18">
        <f>IF($K$2="Division II/III",MIN($I$7,MAX(CEILING($I$7/4,1),VLOOKUP($K$2,'[1]Lists'!$B$2:$C$8,2,FALSE))),"")</f>
      </c>
      <c r="M7" s="19"/>
      <c r="N7" s="20"/>
    </row>
    <row r="8" spans="1:14" s="4" customFormat="1" ht="12">
      <c r="A8" s="48" t="s">
        <v>31</v>
      </c>
      <c r="B8" s="49"/>
      <c r="C8" s="21">
        <v>20</v>
      </c>
      <c r="D8" s="44" t="s">
        <v>181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4" customFormat="1" ht="12.75" thickBot="1">
      <c r="A9" s="50" t="s">
        <v>32</v>
      </c>
      <c r="B9" s="51"/>
      <c r="C9" s="23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s="4" customFormat="1" ht="24" customHeight="1" thickBot="1">
      <c r="A10" s="52" t="s">
        <v>33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ht="12"/>
    <row r="12" ht="12">
      <c r="A12" t="s">
        <v>11</v>
      </c>
    </row>
    <row r="13" ht="12"/>
    <row r="14" spans="1:13" ht="12.75" thickBot="1">
      <c r="A14" s="38" t="s">
        <v>0</v>
      </c>
      <c r="B14" s="38" t="s">
        <v>12</v>
      </c>
      <c r="C14" s="38" t="s">
        <v>2</v>
      </c>
      <c r="D14" s="38" t="s">
        <v>3</v>
      </c>
      <c r="E14" s="38" t="s">
        <v>4</v>
      </c>
      <c r="F14" s="38" t="s">
        <v>5</v>
      </c>
      <c r="G14" s="38" t="s">
        <v>6</v>
      </c>
      <c r="H14" s="38" t="s">
        <v>7</v>
      </c>
      <c r="I14" s="38" t="s">
        <v>8</v>
      </c>
      <c r="J14" s="38" t="s">
        <v>13</v>
      </c>
      <c r="K14" s="38" t="s">
        <v>9</v>
      </c>
      <c r="L14" s="38" t="s">
        <v>10</v>
      </c>
      <c r="M14" s="38" t="s">
        <v>41</v>
      </c>
    </row>
    <row r="15" spans="1:13" ht="12.75" customHeight="1">
      <c r="A15" s="32">
        <v>1</v>
      </c>
      <c r="B15" s="33">
        <v>1</v>
      </c>
      <c r="C15" s="33" t="s">
        <v>100</v>
      </c>
      <c r="D15" s="33" t="s">
        <v>101</v>
      </c>
      <c r="E15" s="33" t="s">
        <v>51</v>
      </c>
      <c r="F15" s="33" t="s">
        <v>56</v>
      </c>
      <c r="G15" s="33" t="s">
        <v>43</v>
      </c>
      <c r="H15" s="33">
        <v>1996</v>
      </c>
      <c r="I15" s="33" t="s">
        <v>102</v>
      </c>
      <c r="J15" s="33" t="s">
        <v>83</v>
      </c>
      <c r="K15" s="33" t="s">
        <v>103</v>
      </c>
      <c r="L15" s="33" t="s">
        <v>104</v>
      </c>
      <c r="M15" s="39"/>
    </row>
    <row r="16" spans="1:13" ht="12">
      <c r="A16" s="34">
        <v>2</v>
      </c>
      <c r="B16" s="35">
        <v>1</v>
      </c>
      <c r="C16" s="35" t="s">
        <v>105</v>
      </c>
      <c r="D16" s="35" t="s">
        <v>106</v>
      </c>
      <c r="E16" s="35" t="s">
        <v>51</v>
      </c>
      <c r="F16" s="35" t="s">
        <v>56</v>
      </c>
      <c r="G16" s="35" t="s">
        <v>43</v>
      </c>
      <c r="H16" s="35">
        <v>1995</v>
      </c>
      <c r="I16" s="35" t="s">
        <v>107</v>
      </c>
      <c r="J16" s="35" t="s">
        <v>1</v>
      </c>
      <c r="K16" s="35" t="s">
        <v>103</v>
      </c>
      <c r="L16" s="35" t="s">
        <v>103</v>
      </c>
      <c r="M16" s="40"/>
    </row>
    <row r="17" spans="1:13" ht="12">
      <c r="A17" s="34">
        <v>3</v>
      </c>
      <c r="B17" s="35">
        <v>1</v>
      </c>
      <c r="C17" s="35" t="s">
        <v>108</v>
      </c>
      <c r="D17" s="35" t="s">
        <v>109</v>
      </c>
      <c r="E17" s="35" t="s">
        <v>51</v>
      </c>
      <c r="F17" s="35" t="s">
        <v>60</v>
      </c>
      <c r="G17" s="35" t="s">
        <v>83</v>
      </c>
      <c r="H17" s="35">
        <v>1998</v>
      </c>
      <c r="I17" s="35" t="s">
        <v>110</v>
      </c>
      <c r="J17" s="35" t="s">
        <v>1</v>
      </c>
      <c r="K17" s="35" t="s">
        <v>103</v>
      </c>
      <c r="L17" s="35" t="s">
        <v>104</v>
      </c>
      <c r="M17" s="40"/>
    </row>
    <row r="18" spans="1:13" ht="12">
      <c r="A18" s="34">
        <v>4</v>
      </c>
      <c r="B18" s="35">
        <v>1</v>
      </c>
      <c r="C18" s="35" t="s">
        <v>111</v>
      </c>
      <c r="D18" s="35" t="s">
        <v>112</v>
      </c>
      <c r="E18" s="35" t="s">
        <v>51</v>
      </c>
      <c r="F18" s="35" t="s">
        <v>60</v>
      </c>
      <c r="G18" s="35" t="s">
        <v>83</v>
      </c>
      <c r="H18" s="35">
        <v>1998</v>
      </c>
      <c r="I18" s="35" t="s">
        <v>113</v>
      </c>
      <c r="J18" s="35" t="s">
        <v>1</v>
      </c>
      <c r="K18" s="35" t="s">
        <v>103</v>
      </c>
      <c r="L18" s="35" t="s">
        <v>104</v>
      </c>
      <c r="M18" s="40"/>
    </row>
    <row r="19" spans="1:13" ht="12.75" thickBot="1">
      <c r="A19" s="36">
        <v>5</v>
      </c>
      <c r="B19" s="37">
        <v>1</v>
      </c>
      <c r="C19" s="37" t="s">
        <v>114</v>
      </c>
      <c r="D19" s="37" t="s">
        <v>115</v>
      </c>
      <c r="E19" s="37" t="s">
        <v>51</v>
      </c>
      <c r="F19" s="37" t="s">
        <v>116</v>
      </c>
      <c r="G19" s="37" t="s">
        <v>17</v>
      </c>
      <c r="H19" s="37">
        <v>1997</v>
      </c>
      <c r="I19" s="37" t="s">
        <v>117</v>
      </c>
      <c r="J19" s="37" t="s">
        <v>1</v>
      </c>
      <c r="K19" s="37" t="s">
        <v>103</v>
      </c>
      <c r="L19" s="37" t="s">
        <v>104</v>
      </c>
      <c r="M19" s="41"/>
    </row>
    <row r="20" spans="1:13" ht="12">
      <c r="A20" s="28">
        <v>6</v>
      </c>
      <c r="B20" s="28">
        <v>1</v>
      </c>
      <c r="C20" s="28" t="s">
        <v>118</v>
      </c>
      <c r="D20" s="28" t="s">
        <v>119</v>
      </c>
      <c r="E20" s="28" t="s">
        <v>51</v>
      </c>
      <c r="F20" s="28" t="s">
        <v>60</v>
      </c>
      <c r="G20" s="28" t="s">
        <v>43</v>
      </c>
      <c r="H20" s="28">
        <v>1995</v>
      </c>
      <c r="I20" s="28" t="s">
        <v>120</v>
      </c>
      <c r="J20" s="28" t="s">
        <v>1</v>
      </c>
      <c r="K20" s="28" t="s">
        <v>103</v>
      </c>
      <c r="L20" s="28" t="s">
        <v>1</v>
      </c>
      <c r="M20" s="28"/>
    </row>
    <row r="21" spans="1:13" ht="12">
      <c r="A21" s="25">
        <v>7</v>
      </c>
      <c r="B21" s="25">
        <v>1</v>
      </c>
      <c r="C21" s="25" t="s">
        <v>121</v>
      </c>
      <c r="D21" s="25" t="s">
        <v>122</v>
      </c>
      <c r="E21" s="25" t="s">
        <v>51</v>
      </c>
      <c r="F21" s="25" t="s">
        <v>76</v>
      </c>
      <c r="G21" s="25" t="s">
        <v>123</v>
      </c>
      <c r="H21" s="25">
        <v>1994</v>
      </c>
      <c r="I21" s="25" t="s">
        <v>124</v>
      </c>
      <c r="J21" s="25" t="s">
        <v>1</v>
      </c>
      <c r="K21" s="25" t="s">
        <v>103</v>
      </c>
      <c r="L21" s="25" t="s">
        <v>1</v>
      </c>
      <c r="M21" s="25"/>
    </row>
    <row r="22" spans="1:13" ht="12">
      <c r="A22" s="25">
        <v>8</v>
      </c>
      <c r="B22" s="25">
        <v>1</v>
      </c>
      <c r="C22" s="25" t="s">
        <v>125</v>
      </c>
      <c r="D22" s="25" t="s">
        <v>126</v>
      </c>
      <c r="E22" s="25" t="s">
        <v>51</v>
      </c>
      <c r="F22" s="25" t="s">
        <v>60</v>
      </c>
      <c r="G22" s="25" t="s">
        <v>45</v>
      </c>
      <c r="H22" s="25">
        <v>1995</v>
      </c>
      <c r="I22" s="25" t="s">
        <v>127</v>
      </c>
      <c r="J22" s="25" t="s">
        <v>1</v>
      </c>
      <c r="K22" s="25" t="s">
        <v>103</v>
      </c>
      <c r="L22" s="25" t="s">
        <v>1</v>
      </c>
      <c r="M22" s="25"/>
    </row>
    <row r="23" spans="1:13" ht="12">
      <c r="A23" s="25">
        <v>9</v>
      </c>
      <c r="B23" s="25">
        <v>1</v>
      </c>
      <c r="C23" s="25" t="s">
        <v>128</v>
      </c>
      <c r="D23" s="25" t="s">
        <v>129</v>
      </c>
      <c r="E23" s="25" t="s">
        <v>51</v>
      </c>
      <c r="F23" s="25" t="s">
        <v>60</v>
      </c>
      <c r="G23" s="25" t="s">
        <v>45</v>
      </c>
      <c r="H23" s="25">
        <v>1999</v>
      </c>
      <c r="I23" s="25" t="s">
        <v>130</v>
      </c>
      <c r="J23" s="25" t="s">
        <v>1</v>
      </c>
      <c r="K23" s="25" t="s">
        <v>103</v>
      </c>
      <c r="L23" s="25" t="s">
        <v>1</v>
      </c>
      <c r="M23" s="25"/>
    </row>
    <row r="24" spans="1:13" ht="12">
      <c r="A24" s="25">
        <v>10</v>
      </c>
      <c r="B24" s="25">
        <v>1</v>
      </c>
      <c r="C24" s="25" t="s">
        <v>131</v>
      </c>
      <c r="D24" s="25" t="s">
        <v>132</v>
      </c>
      <c r="E24" s="25" t="s">
        <v>51</v>
      </c>
      <c r="F24" s="25" t="s">
        <v>60</v>
      </c>
      <c r="G24" s="25" t="s">
        <v>17</v>
      </c>
      <c r="H24" s="25">
        <v>1999</v>
      </c>
      <c r="I24" s="25" t="s">
        <v>133</v>
      </c>
      <c r="J24" s="25" t="s">
        <v>1</v>
      </c>
      <c r="K24" s="25" t="s">
        <v>103</v>
      </c>
      <c r="L24" s="25" t="s">
        <v>1</v>
      </c>
      <c r="M24" s="25"/>
    </row>
    <row r="25" spans="1:13" ht="12">
      <c r="A25" s="25">
        <v>11</v>
      </c>
      <c r="B25" s="25">
        <v>1</v>
      </c>
      <c r="C25" s="25" t="s">
        <v>134</v>
      </c>
      <c r="D25" s="25" t="s">
        <v>135</v>
      </c>
      <c r="E25" s="25" t="s">
        <v>51</v>
      </c>
      <c r="F25" s="25" t="s">
        <v>136</v>
      </c>
      <c r="G25" s="25" t="s">
        <v>18</v>
      </c>
      <c r="H25" s="25">
        <v>1997</v>
      </c>
      <c r="I25" s="25" t="s">
        <v>137</v>
      </c>
      <c r="J25" s="25" t="s">
        <v>1</v>
      </c>
      <c r="K25" s="25" t="s">
        <v>103</v>
      </c>
      <c r="L25" s="25" t="s">
        <v>1</v>
      </c>
      <c r="M25" s="25"/>
    </row>
    <row r="26" spans="1:13" ht="12">
      <c r="A26" s="25">
        <v>12</v>
      </c>
      <c r="B26" s="25">
        <v>1</v>
      </c>
      <c r="C26" s="25" t="s">
        <v>138</v>
      </c>
      <c r="D26" s="25" t="s">
        <v>139</v>
      </c>
      <c r="E26" s="25" t="s">
        <v>51</v>
      </c>
      <c r="F26" s="25" t="s">
        <v>140</v>
      </c>
      <c r="G26" s="25" t="s">
        <v>17</v>
      </c>
      <c r="H26" s="25">
        <v>1995</v>
      </c>
      <c r="I26" s="25" t="s">
        <v>141</v>
      </c>
      <c r="J26" s="25" t="s">
        <v>1</v>
      </c>
      <c r="K26" s="25" t="s">
        <v>103</v>
      </c>
      <c r="L26" s="25" t="s">
        <v>1</v>
      </c>
      <c r="M26" s="25"/>
    </row>
    <row r="27" spans="1:13" ht="12">
      <c r="A27" s="25">
        <v>13</v>
      </c>
      <c r="B27" s="25">
        <v>1</v>
      </c>
      <c r="C27" s="25" t="s">
        <v>142</v>
      </c>
      <c r="D27" s="25" t="s">
        <v>143</v>
      </c>
      <c r="E27" s="25" t="s">
        <v>51</v>
      </c>
      <c r="F27" s="25" t="s">
        <v>56</v>
      </c>
      <c r="G27" s="25" t="s">
        <v>18</v>
      </c>
      <c r="H27" s="25">
        <v>1998</v>
      </c>
      <c r="I27" s="25" t="s">
        <v>144</v>
      </c>
      <c r="J27" s="25" t="s">
        <v>1</v>
      </c>
      <c r="K27" s="25" t="s">
        <v>103</v>
      </c>
      <c r="L27" s="25" t="s">
        <v>1</v>
      </c>
      <c r="M27" s="25"/>
    </row>
    <row r="28" spans="1:13" ht="12.75" customHeight="1">
      <c r="A28" s="25">
        <v>14</v>
      </c>
      <c r="B28" s="25">
        <v>1</v>
      </c>
      <c r="C28" s="25" t="s">
        <v>145</v>
      </c>
      <c r="D28" s="25" t="s">
        <v>146</v>
      </c>
      <c r="E28" s="25" t="s">
        <v>51</v>
      </c>
      <c r="F28" s="25" t="s">
        <v>76</v>
      </c>
      <c r="G28" s="25" t="s">
        <v>19</v>
      </c>
      <c r="H28" s="25">
        <v>1995</v>
      </c>
      <c r="I28" s="25" t="s">
        <v>147</v>
      </c>
      <c r="J28" s="25" t="s">
        <v>1</v>
      </c>
      <c r="K28" s="25" t="s">
        <v>103</v>
      </c>
      <c r="L28" s="25" t="s">
        <v>1</v>
      </c>
      <c r="M28" s="25"/>
    </row>
    <row r="29" spans="1:13" ht="12">
      <c r="A29" s="25">
        <v>15</v>
      </c>
      <c r="B29" s="25">
        <v>1</v>
      </c>
      <c r="C29" s="25" t="s">
        <v>148</v>
      </c>
      <c r="D29" s="25" t="s">
        <v>149</v>
      </c>
      <c r="E29" s="25" t="s">
        <v>51</v>
      </c>
      <c r="F29" s="25" t="s">
        <v>140</v>
      </c>
      <c r="G29" s="25" t="s">
        <v>19</v>
      </c>
      <c r="H29" s="25">
        <v>1996</v>
      </c>
      <c r="I29" s="25" t="s">
        <v>150</v>
      </c>
      <c r="J29" s="25" t="s">
        <v>1</v>
      </c>
      <c r="K29" s="25" t="s">
        <v>103</v>
      </c>
      <c r="L29" s="25" t="s">
        <v>1</v>
      </c>
      <c r="M29" s="25"/>
    </row>
    <row r="30" spans="1:13" ht="12.75" customHeight="1">
      <c r="A30" s="25">
        <v>16</v>
      </c>
      <c r="B30" s="25">
        <v>1</v>
      </c>
      <c r="C30" s="25" t="s">
        <v>151</v>
      </c>
      <c r="D30" s="25" t="s">
        <v>152</v>
      </c>
      <c r="E30" s="25" t="s">
        <v>51</v>
      </c>
      <c r="F30" s="25" t="s">
        <v>56</v>
      </c>
      <c r="G30" s="25" t="s">
        <v>45</v>
      </c>
      <c r="H30" s="25">
        <v>1997</v>
      </c>
      <c r="I30" s="25" t="s">
        <v>153</v>
      </c>
      <c r="J30" s="25" t="s">
        <v>1</v>
      </c>
      <c r="K30" s="25" t="s">
        <v>103</v>
      </c>
      <c r="L30" s="25" t="s">
        <v>1</v>
      </c>
      <c r="M30" s="25"/>
    </row>
    <row r="31" spans="1:13" ht="12.75" customHeight="1">
      <c r="A31" s="25">
        <v>17</v>
      </c>
      <c r="B31" s="25">
        <v>1</v>
      </c>
      <c r="C31" s="25" t="s">
        <v>154</v>
      </c>
      <c r="D31" s="25" t="s">
        <v>155</v>
      </c>
      <c r="E31" s="25" t="s">
        <v>51</v>
      </c>
      <c r="F31" s="25" t="s">
        <v>156</v>
      </c>
      <c r="G31" s="25" t="s">
        <v>18</v>
      </c>
      <c r="H31" s="25">
        <v>1997</v>
      </c>
      <c r="I31" s="25" t="s">
        <v>157</v>
      </c>
      <c r="J31" s="25" t="s">
        <v>1</v>
      </c>
      <c r="K31" s="25" t="s">
        <v>103</v>
      </c>
      <c r="L31" s="25" t="s">
        <v>1</v>
      </c>
      <c r="M31" s="25"/>
    </row>
    <row r="32" spans="1:13" ht="12.75" customHeight="1">
      <c r="A32" s="25">
        <v>18</v>
      </c>
      <c r="B32" s="25">
        <v>1</v>
      </c>
      <c r="C32" s="25" t="s">
        <v>158</v>
      </c>
      <c r="D32" s="25" t="s">
        <v>159</v>
      </c>
      <c r="E32" s="25" t="s">
        <v>51</v>
      </c>
      <c r="F32" s="25" t="s">
        <v>140</v>
      </c>
      <c r="G32" s="25" t="s">
        <v>19</v>
      </c>
      <c r="H32" s="25">
        <v>1999</v>
      </c>
      <c r="I32" s="25" t="s">
        <v>160</v>
      </c>
      <c r="J32" s="25" t="s">
        <v>1</v>
      </c>
      <c r="K32" s="25" t="s">
        <v>103</v>
      </c>
      <c r="L32" s="25" t="s">
        <v>1</v>
      </c>
      <c r="M32" s="25"/>
    </row>
    <row r="33" spans="1:13" ht="12.75" customHeight="1">
      <c r="A33" s="25" t="s">
        <v>161</v>
      </c>
      <c r="B33" s="25">
        <v>1</v>
      </c>
      <c r="C33" s="25" t="s">
        <v>162</v>
      </c>
      <c r="D33" s="25" t="s">
        <v>163</v>
      </c>
      <c r="E33" s="25" t="s">
        <v>51</v>
      </c>
      <c r="F33" s="25" t="s">
        <v>76</v>
      </c>
      <c r="G33" s="25" t="s">
        <v>19</v>
      </c>
      <c r="H33" s="25">
        <v>1995</v>
      </c>
      <c r="I33" s="25" t="s">
        <v>164</v>
      </c>
      <c r="J33" s="25" t="s">
        <v>1</v>
      </c>
      <c r="K33" s="25" t="s">
        <v>103</v>
      </c>
      <c r="L33" s="25" t="s">
        <v>1</v>
      </c>
      <c r="M33" s="25" t="s">
        <v>171</v>
      </c>
    </row>
    <row r="34" spans="1:13" ht="12.75" customHeight="1">
      <c r="A34" s="25">
        <v>20</v>
      </c>
      <c r="B34" s="25">
        <v>1</v>
      </c>
      <c r="C34" s="25" t="s">
        <v>165</v>
      </c>
      <c r="D34" s="25" t="s">
        <v>166</v>
      </c>
      <c r="E34" s="25" t="s">
        <v>51</v>
      </c>
      <c r="F34" s="25" t="s">
        <v>140</v>
      </c>
      <c r="G34" s="25" t="s">
        <v>19</v>
      </c>
      <c r="H34" s="25">
        <v>1999</v>
      </c>
      <c r="I34" s="25" t="s">
        <v>167</v>
      </c>
      <c r="J34" s="25" t="s">
        <v>1</v>
      </c>
      <c r="K34" s="25" t="s">
        <v>103</v>
      </c>
      <c r="L34" s="25" t="s">
        <v>1</v>
      </c>
      <c r="M34" s="25"/>
    </row>
    <row r="35" spans="1:13" ht="12.75" customHeight="1">
      <c r="A35" s="25">
        <v>21</v>
      </c>
      <c r="B35" s="25">
        <v>1</v>
      </c>
      <c r="C35" s="25" t="s">
        <v>168</v>
      </c>
      <c r="D35" s="25" t="s">
        <v>169</v>
      </c>
      <c r="E35" s="25" t="s">
        <v>51</v>
      </c>
      <c r="F35" s="25" t="s">
        <v>136</v>
      </c>
      <c r="G35" s="25" t="s">
        <v>19</v>
      </c>
      <c r="H35" s="25">
        <v>1999</v>
      </c>
      <c r="I35" s="25" t="s">
        <v>170</v>
      </c>
      <c r="J35" s="25" t="s">
        <v>1</v>
      </c>
      <c r="K35" s="25" t="s">
        <v>103</v>
      </c>
      <c r="L35" s="25" t="s">
        <v>1</v>
      </c>
      <c r="M35" s="25"/>
    </row>
  </sheetData>
  <sheetProtection/>
  <mergeCells count="20">
    <mergeCell ref="G7:H7"/>
    <mergeCell ref="A5:B5"/>
    <mergeCell ref="L5:N5"/>
    <mergeCell ref="C4:E4"/>
    <mergeCell ref="A2:D2"/>
    <mergeCell ref="E2:H2"/>
    <mergeCell ref="K2:L2"/>
    <mergeCell ref="M2:N2"/>
    <mergeCell ref="A4:B4"/>
    <mergeCell ref="A6:B6"/>
    <mergeCell ref="A10:N10"/>
    <mergeCell ref="G4:I4"/>
    <mergeCell ref="J4:K4"/>
    <mergeCell ref="L4:N4"/>
    <mergeCell ref="C5:I5"/>
    <mergeCell ref="C6:E6"/>
    <mergeCell ref="G6:I6"/>
    <mergeCell ref="A8:B8"/>
    <mergeCell ref="A9:B9"/>
    <mergeCell ref="A7:B7"/>
  </mergeCells>
  <dataValidations count="3">
    <dataValidation type="list" allowBlank="1" showInputMessage="1" showErrorMessage="1" sqref="E2:H2">
      <formula1>DivSecList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M2:N2">
      <formula1>GenWeapList</formula1>
    </dataValidation>
  </dataValidations>
  <hyperlinks>
    <hyperlink ref="L4" r:id="rId1" display="nancy.p@mac.com"/>
  </hyperlinks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N28"/>
  <sheetViews>
    <sheetView tabSelected="1" workbookViewId="0" topLeftCell="A1">
      <selection activeCell="M21" sqref="M21"/>
    </sheetView>
  </sheetViews>
  <sheetFormatPr defaultColWidth="8.8515625" defaultRowHeight="12.75" customHeight="1"/>
  <cols>
    <col min="1" max="1" width="6.421875" style="0" customWidth="1"/>
    <col min="2" max="2" width="3.00390625" style="0" customWidth="1"/>
    <col min="3" max="3" width="12.421875" style="0" customWidth="1"/>
    <col min="4" max="4" width="11.140625" style="0" customWidth="1"/>
    <col min="5" max="5" width="11.421875" style="0" customWidth="1"/>
    <col min="6" max="6" width="31.421875" style="0" customWidth="1"/>
    <col min="7" max="7" width="12.421875" style="0" customWidth="1"/>
    <col min="8" max="8" width="6.0039062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9.00390625" style="0" customWidth="1"/>
    <col min="13" max="13" width="38.8515625" style="0" customWidth="1"/>
  </cols>
  <sheetData>
    <row r="1" ht="12.75" thickBot="1">
      <c r="A1" t="s">
        <v>11</v>
      </c>
    </row>
    <row r="2" spans="1:14" s="4" customFormat="1" ht="18" customHeight="1" thickBot="1">
      <c r="A2" s="66" t="s">
        <v>21</v>
      </c>
      <c r="B2" s="67"/>
      <c r="C2" s="67"/>
      <c r="D2" s="68"/>
      <c r="E2" s="69" t="s">
        <v>22</v>
      </c>
      <c r="F2" s="70"/>
      <c r="G2" s="70"/>
      <c r="H2" s="71"/>
      <c r="I2" s="3"/>
      <c r="J2" s="2" t="s">
        <v>23</v>
      </c>
      <c r="K2" s="72" t="s">
        <v>40</v>
      </c>
      <c r="L2" s="73"/>
      <c r="M2" s="73" t="s">
        <v>48</v>
      </c>
      <c r="N2" s="74"/>
    </row>
    <row r="3" spans="1:14" s="4" customFormat="1" ht="3.75" customHeight="1">
      <c r="A3" s="5"/>
      <c r="B3" s="6"/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8"/>
    </row>
    <row r="4" spans="1:14" s="4" customFormat="1" ht="12">
      <c r="A4" s="75" t="s">
        <v>24</v>
      </c>
      <c r="B4" s="75"/>
      <c r="C4" s="76" t="s">
        <v>34</v>
      </c>
      <c r="D4" s="76"/>
      <c r="E4" s="76"/>
      <c r="F4" s="9" t="s">
        <v>36</v>
      </c>
      <c r="G4" s="77" t="s">
        <v>37</v>
      </c>
      <c r="H4" s="77"/>
      <c r="I4" s="78"/>
      <c r="J4" s="79" t="s">
        <v>25</v>
      </c>
      <c r="K4" s="80"/>
      <c r="L4" s="81" t="s">
        <v>38</v>
      </c>
      <c r="M4" s="65"/>
      <c r="N4" s="82"/>
    </row>
    <row r="5" spans="1:14" s="4" customFormat="1" ht="12.75" customHeight="1">
      <c r="A5" s="55" t="s">
        <v>26</v>
      </c>
      <c r="B5" s="55"/>
      <c r="C5" s="56" t="s">
        <v>35</v>
      </c>
      <c r="D5" s="57"/>
      <c r="E5" s="57"/>
      <c r="F5" s="57"/>
      <c r="G5" s="58"/>
      <c r="H5" s="58"/>
      <c r="I5" s="58"/>
      <c r="K5" s="26" t="s">
        <v>27</v>
      </c>
      <c r="L5" s="59">
        <v>41259</v>
      </c>
      <c r="M5" s="57"/>
      <c r="N5" s="60"/>
    </row>
    <row r="6" spans="1:14" s="4" customFormat="1" ht="13.5" customHeight="1">
      <c r="A6" s="61" t="s">
        <v>28</v>
      </c>
      <c r="B6" s="62"/>
      <c r="C6" s="63" t="s">
        <v>39</v>
      </c>
      <c r="D6" s="63"/>
      <c r="E6" s="63"/>
      <c r="F6" s="10" t="s">
        <v>29</v>
      </c>
      <c r="G6" s="64" t="s">
        <v>30</v>
      </c>
      <c r="H6" s="65"/>
      <c r="I6" s="65"/>
      <c r="J6" s="11"/>
      <c r="K6" s="12"/>
      <c r="L6" s="12"/>
      <c r="M6" s="12"/>
      <c r="N6" s="13"/>
    </row>
    <row r="7" spans="1:14" s="4" customFormat="1" ht="13.5" customHeight="1" thickBot="1">
      <c r="A7" s="45" t="str">
        <f>IF($K$2="Division II/III","# Div II Entries:","# of Entries:")</f>
        <v># of Entries:</v>
      </c>
      <c r="B7" s="46"/>
      <c r="C7" s="14">
        <v>12</v>
      </c>
      <c r="D7" s="15"/>
      <c r="E7" s="15"/>
      <c r="F7" s="16"/>
      <c r="G7" s="47">
        <f>IF($K$2="Division II/III","# Div III Entries:","")</f>
      </c>
      <c r="H7" s="46"/>
      <c r="I7" s="16">
        <f>IF($K$2="Division II/III",_xlfn.COUNTIFS($B$11:$B$892,"&lt;&gt;",$L$11:$L$892,"=D*")+_xlfn.COUNTIFS($B$11:$B$892,"&lt;&gt;",$L$11:$L$892,"=E*")+_xlfn.COUNTIFS($B$11:$B$892,"&lt;&gt;",$L$11:$L$892,"=U*"),"")</f>
      </c>
      <c r="J7" s="15">
        <f>IF($K$2="Division II/III","# Div III Quals:","")</f>
      </c>
      <c r="K7" s="17"/>
      <c r="L7" s="18">
        <f>IF($K$2="Division II/III",MIN($I$7,MAX(CEILING($I$7/4,1),VLOOKUP($K$2,'[1]Lists'!$B$2:$C$8,2,FALSE))),"")</f>
      </c>
      <c r="M7" s="19"/>
      <c r="N7" s="20"/>
    </row>
    <row r="8" spans="1:14" s="4" customFormat="1" ht="12">
      <c r="A8" s="48" t="s">
        <v>31</v>
      </c>
      <c r="B8" s="49"/>
      <c r="C8" s="21">
        <v>12</v>
      </c>
      <c r="D8" s="44" t="s">
        <v>181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4" customFormat="1" ht="12.75" thickBot="1">
      <c r="A9" s="50" t="s">
        <v>32</v>
      </c>
      <c r="B9" s="51"/>
      <c r="C9" s="23">
        <v>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s="4" customFormat="1" ht="24" customHeight="1" thickBot="1">
      <c r="A10" s="52" t="s">
        <v>33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ht="12"/>
    <row r="12" spans="1:13" s="24" customFormat="1" ht="24" customHeight="1" thickBot="1">
      <c r="A12" s="27" t="s">
        <v>0</v>
      </c>
      <c r="B12" s="27" t="s">
        <v>12</v>
      </c>
      <c r="C12" s="27" t="s">
        <v>2</v>
      </c>
      <c r="D12" s="27" t="s">
        <v>3</v>
      </c>
      <c r="E12" s="27" t="s">
        <v>4</v>
      </c>
      <c r="F12" s="27" t="s">
        <v>5</v>
      </c>
      <c r="G12" s="27" t="s">
        <v>6</v>
      </c>
      <c r="H12" s="27" t="s">
        <v>7</v>
      </c>
      <c r="I12" s="27" t="s">
        <v>8</v>
      </c>
      <c r="J12" s="27" t="s">
        <v>13</v>
      </c>
      <c r="K12" s="27" t="s">
        <v>9</v>
      </c>
      <c r="L12" s="27" t="s">
        <v>10</v>
      </c>
      <c r="M12" s="27" t="s">
        <v>41</v>
      </c>
    </row>
    <row r="13" spans="1:13" s="29" customFormat="1" ht="12">
      <c r="A13" s="32">
        <v>1</v>
      </c>
      <c r="B13" s="33">
        <v>1</v>
      </c>
      <c r="C13" s="33" t="s">
        <v>128</v>
      </c>
      <c r="D13" s="33" t="s">
        <v>129</v>
      </c>
      <c r="E13" s="33" t="s">
        <v>51</v>
      </c>
      <c r="F13" s="33" t="s">
        <v>60</v>
      </c>
      <c r="G13" s="33" t="s">
        <v>45</v>
      </c>
      <c r="H13" s="33">
        <v>1999</v>
      </c>
      <c r="I13" s="33" t="s">
        <v>130</v>
      </c>
      <c r="J13" s="33" t="s">
        <v>1</v>
      </c>
      <c r="K13" s="33" t="s">
        <v>172</v>
      </c>
      <c r="L13" s="33" t="s">
        <v>172</v>
      </c>
      <c r="M13" s="39"/>
    </row>
    <row r="14" spans="1:13" s="30" customFormat="1" ht="12">
      <c r="A14" s="34">
        <v>2</v>
      </c>
      <c r="B14" s="35">
        <v>1</v>
      </c>
      <c r="C14" s="35" t="s">
        <v>131</v>
      </c>
      <c r="D14" s="35" t="s">
        <v>132</v>
      </c>
      <c r="E14" s="35" t="s">
        <v>51</v>
      </c>
      <c r="F14" s="35" t="s">
        <v>60</v>
      </c>
      <c r="G14" s="35" t="s">
        <v>17</v>
      </c>
      <c r="H14" s="35">
        <v>1999</v>
      </c>
      <c r="I14" s="35" t="s">
        <v>133</v>
      </c>
      <c r="J14" s="35" t="s">
        <v>1</v>
      </c>
      <c r="K14" s="35" t="s">
        <v>172</v>
      </c>
      <c r="L14" s="35" t="s">
        <v>172</v>
      </c>
      <c r="M14" s="40"/>
    </row>
    <row r="15" spans="1:13" s="31" customFormat="1" ht="12.75" thickBot="1">
      <c r="A15" s="36">
        <v>3</v>
      </c>
      <c r="B15" s="37">
        <v>1</v>
      </c>
      <c r="C15" s="37" t="s">
        <v>142</v>
      </c>
      <c r="D15" s="37" t="s">
        <v>143</v>
      </c>
      <c r="E15" s="37" t="s">
        <v>51</v>
      </c>
      <c r="F15" s="37" t="s">
        <v>56</v>
      </c>
      <c r="G15" s="37" t="s">
        <v>18</v>
      </c>
      <c r="H15" s="37">
        <v>1998</v>
      </c>
      <c r="I15" s="37" t="s">
        <v>144</v>
      </c>
      <c r="J15" s="37" t="s">
        <v>1</v>
      </c>
      <c r="K15" s="37" t="s">
        <v>172</v>
      </c>
      <c r="L15" s="37" t="s">
        <v>172</v>
      </c>
      <c r="M15" s="41"/>
    </row>
    <row r="16" spans="1:13" ht="12">
      <c r="A16" s="28">
        <v>4</v>
      </c>
      <c r="B16" s="28">
        <v>1</v>
      </c>
      <c r="C16" s="28" t="s">
        <v>173</v>
      </c>
      <c r="D16" s="28" t="s">
        <v>174</v>
      </c>
      <c r="E16" s="28" t="s">
        <v>51</v>
      </c>
      <c r="F16" s="28" t="s">
        <v>16</v>
      </c>
      <c r="G16" s="28" t="s">
        <v>19</v>
      </c>
      <c r="H16" s="28">
        <v>1997</v>
      </c>
      <c r="I16" s="28" t="s">
        <v>175</v>
      </c>
      <c r="J16" s="28" t="s">
        <v>1</v>
      </c>
      <c r="K16" s="28" t="s">
        <v>172</v>
      </c>
      <c r="L16" s="28" t="s">
        <v>1</v>
      </c>
      <c r="M16" s="28"/>
    </row>
    <row r="17" spans="1:13" ht="12">
      <c r="A17" s="25">
        <v>5</v>
      </c>
      <c r="B17" s="25">
        <v>1</v>
      </c>
      <c r="C17" s="25" t="s">
        <v>151</v>
      </c>
      <c r="D17" s="25" t="s">
        <v>152</v>
      </c>
      <c r="E17" s="25" t="s">
        <v>51</v>
      </c>
      <c r="F17" s="25" t="s">
        <v>56</v>
      </c>
      <c r="G17" s="25" t="s">
        <v>45</v>
      </c>
      <c r="H17" s="25">
        <v>1997</v>
      </c>
      <c r="I17" s="25" t="s">
        <v>153</v>
      </c>
      <c r="J17" s="25" t="s">
        <v>1</v>
      </c>
      <c r="K17" s="25" t="s">
        <v>172</v>
      </c>
      <c r="L17" s="25" t="s">
        <v>1</v>
      </c>
      <c r="M17" s="25"/>
    </row>
    <row r="18" spans="1:13" ht="12">
      <c r="A18" s="25">
        <v>6</v>
      </c>
      <c r="B18" s="25">
        <v>2</v>
      </c>
      <c r="C18" s="25" t="s">
        <v>176</v>
      </c>
      <c r="D18" s="25" t="s">
        <v>177</v>
      </c>
      <c r="E18" s="25" t="s">
        <v>51</v>
      </c>
      <c r="F18" s="25" t="s">
        <v>16</v>
      </c>
      <c r="G18" s="25" t="s">
        <v>19</v>
      </c>
      <c r="H18" s="25">
        <v>1997</v>
      </c>
      <c r="I18" s="25" t="s">
        <v>178</v>
      </c>
      <c r="J18" s="25" t="s">
        <v>1</v>
      </c>
      <c r="K18" s="25" t="s">
        <v>172</v>
      </c>
      <c r="L18" s="25" t="s">
        <v>1</v>
      </c>
      <c r="M18" s="25"/>
    </row>
    <row r="19" spans="1:13" ht="12">
      <c r="A19" s="25">
        <v>6</v>
      </c>
      <c r="B19" s="25">
        <v>2</v>
      </c>
      <c r="C19" s="25" t="s">
        <v>134</v>
      </c>
      <c r="D19" s="25" t="s">
        <v>135</v>
      </c>
      <c r="E19" s="25" t="s">
        <v>51</v>
      </c>
      <c r="F19" s="25" t="s">
        <v>136</v>
      </c>
      <c r="G19" s="25" t="s">
        <v>18</v>
      </c>
      <c r="H19" s="25">
        <v>1997</v>
      </c>
      <c r="I19" s="25" t="s">
        <v>137</v>
      </c>
      <c r="J19" s="25" t="s">
        <v>1</v>
      </c>
      <c r="K19" s="25" t="s">
        <v>172</v>
      </c>
      <c r="L19" s="25" t="s">
        <v>1</v>
      </c>
      <c r="M19" s="25"/>
    </row>
    <row r="20" spans="1:13" ht="12">
      <c r="A20" s="25">
        <v>8</v>
      </c>
      <c r="B20" s="25">
        <v>1</v>
      </c>
      <c r="C20" s="25" t="s">
        <v>148</v>
      </c>
      <c r="D20" s="25" t="s">
        <v>149</v>
      </c>
      <c r="E20" s="25" t="s">
        <v>51</v>
      </c>
      <c r="F20" s="25" t="s">
        <v>140</v>
      </c>
      <c r="G20" s="25" t="s">
        <v>19</v>
      </c>
      <c r="H20" s="25">
        <v>1996</v>
      </c>
      <c r="I20" s="25" t="s">
        <v>150</v>
      </c>
      <c r="J20" s="25" t="s">
        <v>1</v>
      </c>
      <c r="K20" s="25" t="s">
        <v>172</v>
      </c>
      <c r="L20" s="25" t="s">
        <v>1</v>
      </c>
      <c r="M20" s="25"/>
    </row>
    <row r="21" spans="1:13" ht="24">
      <c r="A21" s="25">
        <v>9</v>
      </c>
      <c r="B21" s="25">
        <v>1</v>
      </c>
      <c r="C21" s="25" t="s">
        <v>179</v>
      </c>
      <c r="D21" s="25" t="s">
        <v>180</v>
      </c>
      <c r="E21" s="25" t="s">
        <v>51</v>
      </c>
      <c r="F21" s="25" t="s">
        <v>15</v>
      </c>
      <c r="G21" s="25" t="s">
        <v>19</v>
      </c>
      <c r="H21" s="25">
        <v>1997</v>
      </c>
      <c r="I21" s="25" t="s">
        <v>1</v>
      </c>
      <c r="J21" s="25" t="s">
        <v>1</v>
      </c>
      <c r="K21" s="25" t="s">
        <v>172</v>
      </c>
      <c r="L21" s="25" t="s">
        <v>1</v>
      </c>
      <c r="M21" s="84" t="s">
        <v>183</v>
      </c>
    </row>
    <row r="22" spans="1:13" ht="12.75" customHeight="1">
      <c r="A22" s="25">
        <v>10</v>
      </c>
      <c r="B22" s="25">
        <v>1</v>
      </c>
      <c r="C22" s="25" t="s">
        <v>168</v>
      </c>
      <c r="D22" s="25" t="s">
        <v>169</v>
      </c>
      <c r="E22" s="25" t="s">
        <v>51</v>
      </c>
      <c r="F22" s="25" t="s">
        <v>136</v>
      </c>
      <c r="G22" s="25" t="s">
        <v>19</v>
      </c>
      <c r="H22" s="25">
        <v>1999</v>
      </c>
      <c r="I22" s="25" t="s">
        <v>170</v>
      </c>
      <c r="J22" s="25" t="s">
        <v>1</v>
      </c>
      <c r="K22" s="25" t="s">
        <v>172</v>
      </c>
      <c r="L22" s="25" t="s">
        <v>1</v>
      </c>
      <c r="M22" s="25"/>
    </row>
    <row r="23" spans="1:13" ht="12">
      <c r="A23" s="25">
        <v>11</v>
      </c>
      <c r="B23" s="25">
        <v>1</v>
      </c>
      <c r="C23" s="25" t="s">
        <v>158</v>
      </c>
      <c r="D23" s="25" t="s">
        <v>159</v>
      </c>
      <c r="E23" s="25" t="s">
        <v>51</v>
      </c>
      <c r="F23" s="25" t="s">
        <v>140</v>
      </c>
      <c r="G23" s="25" t="s">
        <v>19</v>
      </c>
      <c r="H23" s="25">
        <v>1999</v>
      </c>
      <c r="I23" s="25" t="s">
        <v>160</v>
      </c>
      <c r="J23" s="25" t="s">
        <v>1</v>
      </c>
      <c r="K23" s="25" t="s">
        <v>172</v>
      </c>
      <c r="L23" s="25" t="s">
        <v>1</v>
      </c>
      <c r="M23" s="25"/>
    </row>
    <row r="24" spans="1:13" ht="12">
      <c r="A24" s="25">
        <v>12</v>
      </c>
      <c r="B24" s="25">
        <v>1</v>
      </c>
      <c r="C24" s="25" t="s">
        <v>165</v>
      </c>
      <c r="D24" s="25" t="s">
        <v>166</v>
      </c>
      <c r="E24" s="25" t="s">
        <v>51</v>
      </c>
      <c r="F24" s="25" t="s">
        <v>140</v>
      </c>
      <c r="G24" s="25" t="s">
        <v>19</v>
      </c>
      <c r="H24" s="25">
        <v>1999</v>
      </c>
      <c r="I24" s="25" t="s">
        <v>167</v>
      </c>
      <c r="J24" s="25" t="s">
        <v>1</v>
      </c>
      <c r="K24" s="25" t="s">
        <v>172</v>
      </c>
      <c r="L24" s="25" t="s">
        <v>1</v>
      </c>
      <c r="M24" s="25"/>
    </row>
    <row r="25" ht="12"/>
    <row r="26" ht="12">
      <c r="I26" s="1"/>
    </row>
    <row r="27" ht="12">
      <c r="I27" s="1"/>
    </row>
    <row r="28" ht="12">
      <c r="I28" s="1"/>
    </row>
  </sheetData>
  <sheetProtection/>
  <mergeCells count="20">
    <mergeCell ref="G6:I6"/>
    <mergeCell ref="A2:D2"/>
    <mergeCell ref="E2:H2"/>
    <mergeCell ref="K2:L2"/>
    <mergeCell ref="M2:N2"/>
    <mergeCell ref="A4:B4"/>
    <mergeCell ref="C4:E4"/>
    <mergeCell ref="G4:I4"/>
    <mergeCell ref="J4:K4"/>
    <mergeCell ref="L4:N4"/>
    <mergeCell ref="A7:B7"/>
    <mergeCell ref="G7:H7"/>
    <mergeCell ref="A8:B8"/>
    <mergeCell ref="A9:B9"/>
    <mergeCell ref="A10:N10"/>
    <mergeCell ref="A5:B5"/>
    <mergeCell ref="C5:I5"/>
    <mergeCell ref="L5:N5"/>
    <mergeCell ref="A6:B6"/>
    <mergeCell ref="C6:E6"/>
  </mergeCells>
  <dataValidations count="3">
    <dataValidation type="list" allowBlank="1" showInputMessage="1" showErrorMessage="1" sqref="M2:N2">
      <formula1>GenWeapList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E2:H2">
      <formula1>DivSecList</formula1>
    </dataValidation>
  </dataValidations>
  <hyperlinks>
    <hyperlink ref="L4" r:id="rId1" display="nancy.p@mac.com"/>
  </hyperlink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Fencing Time,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Qualifier Report</dc:subject>
  <dc:creator>Tanya</dc:creator>
  <cp:keywords/>
  <dc:description/>
  <cp:lastModifiedBy>N P</cp:lastModifiedBy>
  <dcterms:created xsi:type="dcterms:W3CDTF">2012-08-20T18:59:36Z</dcterms:created>
  <dcterms:modified xsi:type="dcterms:W3CDTF">2012-12-20T05:08:43Z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