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firstSheet="1" activeTab="2"/>
  </bookViews>
  <sheets>
    <sheet name="Lists" sheetId="1" state="hidden" r:id="rId1"/>
    <sheet name="How to Use this Form" sheetId="2" r:id="rId2"/>
    <sheet name="Template" sheetId="3" r:id="rId3"/>
  </sheets>
  <definedNames>
    <definedName name="_xlfn.COUNTIFS" hidden="1">#NAME?</definedName>
    <definedName name="DivSecList">'Lists'!$A$2:$A$78</definedName>
    <definedName name="EventList">'Lists'!$B$2:$B$8</definedName>
    <definedName name="GenWeapList">'Lists'!$D$2:$D$7</definedName>
  </definedNames>
  <calcPr fullCalcOnLoad="1"/>
</workbook>
</file>

<file path=xl/sharedStrings.xml><?xml version="1.0" encoding="utf-8"?>
<sst xmlns="http://schemas.openxmlformats.org/spreadsheetml/2006/main" count="170" uniqueCount="154">
  <si>
    <t>Certified by:</t>
  </si>
  <si>
    <t>Title:</t>
  </si>
  <si>
    <t>Address:</t>
  </si>
  <si>
    <t>Phone #:</t>
  </si>
  <si>
    <t>Place</t>
  </si>
  <si>
    <t>Membership #</t>
  </si>
  <si>
    <t>Birth Yr</t>
  </si>
  <si>
    <t>Club</t>
  </si>
  <si>
    <t>Name (Last, First)</t>
  </si>
  <si>
    <t>Fax #:</t>
  </si>
  <si>
    <t># Competitors:</t>
  </si>
  <si>
    <t># that Qualify:</t>
  </si>
  <si>
    <t>Rating</t>
  </si>
  <si>
    <t>Alabama</t>
  </si>
  <si>
    <t>Alaska</t>
  </si>
  <si>
    <t>Arizona</t>
  </si>
  <si>
    <t>Ark-LA-Miss</t>
  </si>
  <si>
    <t>Border TX</t>
  </si>
  <si>
    <t>Capitol</t>
  </si>
  <si>
    <t>Central CA</t>
  </si>
  <si>
    <t>Central FL</t>
  </si>
  <si>
    <t>Central PA</t>
  </si>
  <si>
    <t>Colorado</t>
  </si>
  <si>
    <t>Columbus OH</t>
  </si>
  <si>
    <t>Connecticut</t>
  </si>
  <si>
    <t>Gateway FL</t>
  </si>
  <si>
    <t>Georgia</t>
  </si>
  <si>
    <t>Gold Coast FL</t>
  </si>
  <si>
    <t>Great Lakes Section</t>
  </si>
  <si>
    <t>Green Mountain</t>
  </si>
  <si>
    <t>Gulf Coast TX</t>
  </si>
  <si>
    <t>Harrisburg PA</t>
  </si>
  <si>
    <t>Hawaii</t>
  </si>
  <si>
    <t>Hudson-Berkshire</t>
  </si>
  <si>
    <t>Illinois</t>
  </si>
  <si>
    <t>Indiana</t>
  </si>
  <si>
    <t>Inland Empire</t>
  </si>
  <si>
    <t>Iowa</t>
  </si>
  <si>
    <t>Kansas</t>
  </si>
  <si>
    <t>Kentucky</t>
  </si>
  <si>
    <t>Long Island NY</t>
  </si>
  <si>
    <t>Louisiana</t>
  </si>
  <si>
    <t>Maryland</t>
  </si>
  <si>
    <t>Metropolitan Division</t>
  </si>
  <si>
    <t>Metropolitan Section</t>
  </si>
  <si>
    <t>Michigan</t>
  </si>
  <si>
    <t>Mid-Atlantic Section</t>
  </si>
  <si>
    <t>Midwest Section</t>
  </si>
  <si>
    <t>Minnesota</t>
  </si>
  <si>
    <t>Mt. Valley</t>
  </si>
  <si>
    <t>Nebraska</t>
  </si>
  <si>
    <t>Nevada</t>
  </si>
  <si>
    <t>New England</t>
  </si>
  <si>
    <t>New Jersey</t>
  </si>
  <si>
    <t>New Mexico</t>
  </si>
  <si>
    <t>North Atlantic Section</t>
  </si>
  <si>
    <t>North Carolina</t>
  </si>
  <si>
    <t>North Coast CA</t>
  </si>
  <si>
    <t>North Texas</t>
  </si>
  <si>
    <t>Northeast</t>
  </si>
  <si>
    <t>Northeast PA</t>
  </si>
  <si>
    <t>Northern CA</t>
  </si>
  <si>
    <t>Northern OH</t>
  </si>
  <si>
    <t>Oklahoma</t>
  </si>
  <si>
    <t>Orange Coast CA</t>
  </si>
  <si>
    <t>Oregon</t>
  </si>
  <si>
    <t>Pacific Coast Section</t>
  </si>
  <si>
    <t>Philadelphia</t>
  </si>
  <si>
    <t>Plains TX</t>
  </si>
  <si>
    <t>San Bernadino</t>
  </si>
  <si>
    <t>San Diego</t>
  </si>
  <si>
    <t>South Carolina</t>
  </si>
  <si>
    <t>South Jersey</t>
  </si>
  <si>
    <t>South Texas</t>
  </si>
  <si>
    <t>Southeast Section</t>
  </si>
  <si>
    <t>Southern CA</t>
  </si>
  <si>
    <t>Southwest OH</t>
  </si>
  <si>
    <t>Southwest Section</t>
  </si>
  <si>
    <t>St. Louis MO</t>
  </si>
  <si>
    <t>Tennessee</t>
  </si>
  <si>
    <t>Utah-S. Idaho</t>
  </si>
  <si>
    <t>Virginia</t>
  </si>
  <si>
    <t>Western NY</t>
  </si>
  <si>
    <t>Western PA</t>
  </si>
  <si>
    <t>Wisconsin</t>
  </si>
  <si>
    <t>Wyoming</t>
  </si>
  <si>
    <t>Pacific NW Section</t>
  </si>
  <si>
    <t>Rocky Mtn Section</t>
  </si>
  <si>
    <t>West-Rock</t>
  </si>
  <si>
    <t>Western WA</t>
  </si>
  <si>
    <t>Division I-A</t>
  </si>
  <si>
    <t>Division II</t>
  </si>
  <si>
    <t>Division III</t>
  </si>
  <si>
    <t>Division II/III</t>
  </si>
  <si>
    <t>Youth-14</t>
  </si>
  <si>
    <t>DivSecList</t>
  </si>
  <si>
    <t>EventList</t>
  </si>
  <si>
    <t>GenWeapList</t>
  </si>
  <si>
    <t>Men's Foil</t>
  </si>
  <si>
    <t>Men's Epee</t>
  </si>
  <si>
    <t>Men's Saber</t>
  </si>
  <si>
    <t>Women's Foil</t>
  </si>
  <si>
    <t>Women's Epee</t>
  </si>
  <si>
    <t>Women's Saber</t>
  </si>
  <si>
    <t>Junior</t>
  </si>
  <si>
    <t>Cadet</t>
  </si>
  <si>
    <t>Min</t>
  </si>
  <si>
    <t>All</t>
  </si>
  <si>
    <t>Event date:</t>
  </si>
  <si>
    <t>Email address:</t>
  </si>
  <si>
    <t>Individual Qualifier Event Final Results - Athletes must be U.S. Citizens or Permanent Residents</t>
  </si>
  <si>
    <t>Rating Earned</t>
  </si>
  <si>
    <t>Qual or Auto</t>
  </si>
  <si>
    <t>Select Event:</t>
  </si>
  <si>
    <t>Select Division:</t>
  </si>
  <si>
    <t>Doe, Jane</t>
  </si>
  <si>
    <t>D08</t>
  </si>
  <si>
    <t>D09</t>
  </si>
  <si>
    <t>Q</t>
  </si>
  <si>
    <t>Unattached</t>
  </si>
  <si>
    <t>Chloe Soroquere</t>
  </si>
  <si>
    <t>Secretary</t>
  </si>
  <si>
    <t>chloesoroquere@msn.com</t>
  </si>
  <si>
    <t>1819 Polk Street, #381, SF CA 94129</t>
  </si>
  <si>
    <t>415-668-1788</t>
  </si>
  <si>
    <t>same</t>
  </si>
  <si>
    <t xml:space="preserve">Qual </t>
  </si>
  <si>
    <t>Hsu Gregory</t>
  </si>
  <si>
    <t>PFA</t>
  </si>
  <si>
    <t>E12</t>
  </si>
  <si>
    <t>E11</t>
  </si>
  <si>
    <t>Atwood Chris</t>
  </si>
  <si>
    <t>C11</t>
  </si>
  <si>
    <t>Qual</t>
  </si>
  <si>
    <t>Li Sean</t>
  </si>
  <si>
    <t>HFC</t>
  </si>
  <si>
    <t>C12</t>
  </si>
  <si>
    <t>Jarvis Zachary</t>
  </si>
  <si>
    <t>Streets Simon</t>
  </si>
  <si>
    <t>D10</t>
  </si>
  <si>
    <t>Sterling William</t>
  </si>
  <si>
    <t>PFC</t>
  </si>
  <si>
    <t>U</t>
  </si>
  <si>
    <t>V50</t>
  </si>
  <si>
    <t>Yen Alexander</t>
  </si>
  <si>
    <t>Shanus Sebastian</t>
  </si>
  <si>
    <t>D11</t>
  </si>
  <si>
    <t>Bauman Jakob</t>
  </si>
  <si>
    <t>Leung Andrew</t>
  </si>
  <si>
    <t>Cardinal</t>
  </si>
  <si>
    <t xml:space="preserve"> Fencing Club</t>
  </si>
  <si>
    <t>Jalen Douglas</t>
  </si>
  <si>
    <t>GPS</t>
  </si>
  <si>
    <t>V60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</si>
</sst>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b/>
      <i/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16" fontId="0" fillId="33" borderId="11" xfId="0" applyNumberFormat="1" applyFont="1" applyFill="1" applyBorder="1" applyAlignment="1" quotePrefix="1">
      <alignment horizontal="center"/>
    </xf>
    <xf numFmtId="0" fontId="0" fillId="33" borderId="11" xfId="0" applyFont="1" applyFill="1" applyBorder="1" applyAlignment="1" quotePrefix="1">
      <alignment horizontal="center"/>
    </xf>
    <xf numFmtId="0" fontId="0" fillId="33" borderId="12" xfId="0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5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9" fillId="33" borderId="26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/>
    </xf>
    <xf numFmtId="0" fontId="2" fillId="34" borderId="29" xfId="0" applyFont="1" applyFill="1" applyBorder="1" applyAlignment="1">
      <alignment/>
    </xf>
    <xf numFmtId="0" fontId="0" fillId="34" borderId="30" xfId="0" applyFill="1" applyBorder="1" applyAlignment="1">
      <alignment/>
    </xf>
    <xf numFmtId="0" fontId="2" fillId="34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" fontId="0" fillId="34" borderId="33" xfId="0" applyNumberFormat="1" applyFill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2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33" borderId="29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1" fontId="0" fillId="34" borderId="41" xfId="0" applyNumberFormat="1" applyFill="1" applyBorder="1" applyAlignment="1">
      <alignment horizontal="left"/>
    </xf>
    <xf numFmtId="1" fontId="0" fillId="34" borderId="33" xfId="0" applyNumberFormat="1" applyFill="1" applyBorder="1" applyAlignment="1">
      <alignment horizontal="left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1" fillId="0" borderId="16" xfId="53" applyBorder="1" applyAlignment="1" applyProtection="1">
      <alignment horizontal="left"/>
      <protection/>
    </xf>
    <xf numFmtId="14" fontId="2" fillId="0" borderId="16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552450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580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</xdr:row>
      <xdr:rowOff>19050</xdr:rowOff>
    </xdr:from>
    <xdr:to>
      <xdr:col>10</xdr:col>
      <xdr:colOff>504825</xdr:colOff>
      <xdr:row>27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095625"/>
          <a:ext cx="6581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66675</xdr:rowOff>
    </xdr:from>
    <xdr:to>
      <xdr:col>10</xdr:col>
      <xdr:colOff>495300</xdr:colOff>
      <xdr:row>17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524000"/>
          <a:ext cx="6581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10</xdr:col>
      <xdr:colOff>495300</xdr:colOff>
      <xdr:row>35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695825"/>
          <a:ext cx="6591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390525</xdr:colOff>
      <xdr:row>56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829300"/>
          <a:ext cx="404812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8</xdr:col>
      <xdr:colOff>114300</xdr:colOff>
      <xdr:row>78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391650"/>
          <a:ext cx="49911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loesoroquere@msn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B13" sqref="B13:C14"/>
    </sheetView>
  </sheetViews>
  <sheetFormatPr defaultColWidth="9.140625" defaultRowHeight="12.75"/>
  <cols>
    <col min="1" max="1" width="19.421875" style="0" bestFit="1" customWidth="1"/>
    <col min="2" max="2" width="14.140625" style="0" bestFit="1" customWidth="1"/>
    <col min="3" max="3" width="6.00390625" style="0" customWidth="1"/>
    <col min="4" max="4" width="15.140625" style="0" customWidth="1"/>
  </cols>
  <sheetData>
    <row r="1" spans="1:4" ht="12.75">
      <c r="A1" s="27" t="s">
        <v>95</v>
      </c>
      <c r="B1" s="27" t="s">
        <v>96</v>
      </c>
      <c r="C1" s="27" t="s">
        <v>106</v>
      </c>
      <c r="D1" s="27" t="s">
        <v>97</v>
      </c>
    </row>
    <row r="2" spans="1:4" ht="12.75">
      <c r="A2" t="s">
        <v>13</v>
      </c>
      <c r="B2" s="25" t="s">
        <v>90</v>
      </c>
      <c r="C2" s="25">
        <v>8</v>
      </c>
      <c r="D2" s="25" t="s">
        <v>98</v>
      </c>
    </row>
    <row r="3" spans="1:4" ht="12.75">
      <c r="A3" t="s">
        <v>14</v>
      </c>
      <c r="B3" s="25" t="s">
        <v>91</v>
      </c>
      <c r="C3" s="25">
        <v>3</v>
      </c>
      <c r="D3" s="25" t="s">
        <v>99</v>
      </c>
    </row>
    <row r="4" spans="1:4" ht="12.75">
      <c r="A4" t="s">
        <v>15</v>
      </c>
      <c r="B4" s="25" t="s">
        <v>92</v>
      </c>
      <c r="C4" s="25">
        <v>3</v>
      </c>
      <c r="D4" s="25" t="s">
        <v>100</v>
      </c>
    </row>
    <row r="5" spans="1:4" ht="12.75">
      <c r="A5" t="s">
        <v>16</v>
      </c>
      <c r="B5" s="25" t="s">
        <v>93</v>
      </c>
      <c r="C5" s="25">
        <v>3</v>
      </c>
      <c r="D5" s="25" t="s">
        <v>101</v>
      </c>
    </row>
    <row r="6" spans="1:4" ht="12.75">
      <c r="A6" t="s">
        <v>17</v>
      </c>
      <c r="B6" s="25" t="s">
        <v>104</v>
      </c>
      <c r="C6" s="25">
        <v>3</v>
      </c>
      <c r="D6" s="25" t="s">
        <v>102</v>
      </c>
    </row>
    <row r="7" spans="1:4" ht="12.75">
      <c r="A7" t="s">
        <v>18</v>
      </c>
      <c r="B7" s="25" t="s">
        <v>105</v>
      </c>
      <c r="C7" s="25">
        <v>3</v>
      </c>
      <c r="D7" s="25" t="s">
        <v>103</v>
      </c>
    </row>
    <row r="8" spans="1:3" ht="12.75">
      <c r="A8" t="s">
        <v>19</v>
      </c>
      <c r="B8" s="25" t="s">
        <v>94</v>
      </c>
      <c r="C8" s="25">
        <v>3</v>
      </c>
    </row>
    <row r="9" spans="1:3" ht="12.75">
      <c r="A9" t="s">
        <v>20</v>
      </c>
      <c r="B9" s="25"/>
      <c r="C9" s="25"/>
    </row>
    <row r="10" spans="1:3" ht="12.75">
      <c r="A10" t="s">
        <v>21</v>
      </c>
      <c r="B10" s="25"/>
      <c r="C10" s="25"/>
    </row>
    <row r="11" ht="12.75">
      <c r="A11" t="s">
        <v>22</v>
      </c>
    </row>
    <row r="12" ht="12.75">
      <c r="A12" t="s">
        <v>23</v>
      </c>
    </row>
    <row r="13" spans="1:2" ht="12.75">
      <c r="A13" t="s">
        <v>24</v>
      </c>
      <c r="B13" s="25"/>
    </row>
    <row r="14" ht="12.75">
      <c r="A14" t="s">
        <v>25</v>
      </c>
    </row>
    <row r="15" ht="12.75">
      <c r="A15" t="s">
        <v>26</v>
      </c>
    </row>
    <row r="16" ht="12.75">
      <c r="A16" t="s">
        <v>27</v>
      </c>
    </row>
    <row r="17" ht="12.75">
      <c r="A17" t="s">
        <v>28</v>
      </c>
    </row>
    <row r="18" ht="12.75">
      <c r="A18" t="s">
        <v>29</v>
      </c>
    </row>
    <row r="19" ht="12.75">
      <c r="A19" t="s">
        <v>30</v>
      </c>
    </row>
    <row r="20" ht="12.75">
      <c r="A20" t="s">
        <v>31</v>
      </c>
    </row>
    <row r="21" ht="12.75">
      <c r="A21" t="s">
        <v>32</v>
      </c>
    </row>
    <row r="22" ht="12.75">
      <c r="A22" t="s">
        <v>33</v>
      </c>
    </row>
    <row r="23" ht="12.75">
      <c r="A23" t="s">
        <v>34</v>
      </c>
    </row>
    <row r="24" ht="12.75">
      <c r="A24" t="s">
        <v>35</v>
      </c>
    </row>
    <row r="25" ht="12.75">
      <c r="A25" t="s">
        <v>36</v>
      </c>
    </row>
    <row r="26" ht="12.75">
      <c r="A26" t="s">
        <v>37</v>
      </c>
    </row>
    <row r="27" ht="12.75">
      <c r="A27" t="s">
        <v>38</v>
      </c>
    </row>
    <row r="28" ht="12.75">
      <c r="A28" t="s">
        <v>39</v>
      </c>
    </row>
    <row r="29" ht="12.75">
      <c r="A29" t="s">
        <v>40</v>
      </c>
    </row>
    <row r="30" ht="12.75">
      <c r="A30" t="s">
        <v>41</v>
      </c>
    </row>
    <row r="31" ht="12.75">
      <c r="A31" t="s">
        <v>42</v>
      </c>
    </row>
    <row r="32" ht="12.75">
      <c r="A32" s="25" t="s">
        <v>43</v>
      </c>
    </row>
    <row r="33" ht="12.75">
      <c r="A33" t="s">
        <v>44</v>
      </c>
    </row>
    <row r="34" ht="12.75">
      <c r="A34" t="s">
        <v>45</v>
      </c>
    </row>
    <row r="35" ht="12.75">
      <c r="A35" t="s">
        <v>46</v>
      </c>
    </row>
    <row r="36" ht="12.75">
      <c r="A36" t="s">
        <v>47</v>
      </c>
    </row>
    <row r="37" ht="12.75">
      <c r="A37" t="s">
        <v>48</v>
      </c>
    </row>
    <row r="38" ht="12.75">
      <c r="A38" s="25" t="s">
        <v>49</v>
      </c>
    </row>
    <row r="39" ht="12.75">
      <c r="A39" t="s">
        <v>50</v>
      </c>
    </row>
    <row r="40" ht="12.75">
      <c r="A40" t="s">
        <v>51</v>
      </c>
    </row>
    <row r="41" ht="12.75">
      <c r="A41" s="25" t="s">
        <v>52</v>
      </c>
    </row>
    <row r="42" ht="12.75">
      <c r="A42" s="25" t="s">
        <v>53</v>
      </c>
    </row>
    <row r="43" ht="12.75">
      <c r="A43" t="s">
        <v>54</v>
      </c>
    </row>
    <row r="44" ht="12.75">
      <c r="A44" t="s">
        <v>55</v>
      </c>
    </row>
    <row r="45" ht="12.75">
      <c r="A45" t="s">
        <v>56</v>
      </c>
    </row>
    <row r="46" ht="12.75">
      <c r="A46" t="s">
        <v>57</v>
      </c>
    </row>
    <row r="47" ht="12.75">
      <c r="A47" t="s">
        <v>58</v>
      </c>
    </row>
    <row r="48" ht="12.75">
      <c r="A48" t="s">
        <v>59</v>
      </c>
    </row>
    <row r="49" ht="12.75">
      <c r="A49" t="s">
        <v>60</v>
      </c>
    </row>
    <row r="50" ht="12.75">
      <c r="A50" t="s">
        <v>61</v>
      </c>
    </row>
    <row r="51" ht="12.75">
      <c r="A51" t="s">
        <v>62</v>
      </c>
    </row>
    <row r="52" ht="12.75">
      <c r="A52" t="s">
        <v>63</v>
      </c>
    </row>
    <row r="53" ht="12.75">
      <c r="A53" t="s">
        <v>64</v>
      </c>
    </row>
    <row r="54" ht="12.75">
      <c r="A54" t="s">
        <v>65</v>
      </c>
    </row>
    <row r="55" ht="12.75">
      <c r="A55" t="s">
        <v>66</v>
      </c>
    </row>
    <row r="56" ht="12.75">
      <c r="A56" s="25" t="s">
        <v>86</v>
      </c>
    </row>
    <row r="57" ht="12.75">
      <c r="A57" t="s">
        <v>67</v>
      </c>
    </row>
    <row r="58" ht="12.75">
      <c r="A58" t="s">
        <v>68</v>
      </c>
    </row>
    <row r="59" ht="12.75">
      <c r="A59" s="25" t="s">
        <v>87</v>
      </c>
    </row>
    <row r="60" ht="12.75">
      <c r="A60" t="s">
        <v>69</v>
      </c>
    </row>
    <row r="61" ht="12.75">
      <c r="A61" t="s">
        <v>70</v>
      </c>
    </row>
    <row r="62" ht="12.75">
      <c r="A62" t="s">
        <v>71</v>
      </c>
    </row>
    <row r="63" ht="12.75">
      <c r="A63" t="s">
        <v>72</v>
      </c>
    </row>
    <row r="64" ht="12.75">
      <c r="A64" t="s">
        <v>73</v>
      </c>
    </row>
    <row r="65" ht="12.75">
      <c r="A65" s="25" t="s">
        <v>74</v>
      </c>
    </row>
    <row r="66" ht="12.75">
      <c r="A66" s="25" t="s">
        <v>75</v>
      </c>
    </row>
    <row r="67" ht="12.75">
      <c r="A67" t="s">
        <v>76</v>
      </c>
    </row>
    <row r="68" ht="12.75">
      <c r="A68" t="s">
        <v>77</v>
      </c>
    </row>
    <row r="69" ht="12.75">
      <c r="A69" t="s">
        <v>78</v>
      </c>
    </row>
    <row r="70" ht="12.75">
      <c r="A70" t="s">
        <v>79</v>
      </c>
    </row>
    <row r="71" ht="12.75">
      <c r="A71" t="s">
        <v>80</v>
      </c>
    </row>
    <row r="72" ht="12.75">
      <c r="A72" t="s">
        <v>81</v>
      </c>
    </row>
    <row r="73" ht="12.75">
      <c r="A73" s="25" t="s">
        <v>88</v>
      </c>
    </row>
    <row r="74" ht="12.75">
      <c r="A74" t="s">
        <v>82</v>
      </c>
    </row>
    <row r="75" ht="12.75">
      <c r="A75" t="s">
        <v>83</v>
      </c>
    </row>
    <row r="76" ht="12.75">
      <c r="A76" s="25" t="s">
        <v>89</v>
      </c>
    </row>
    <row r="77" ht="12.75">
      <c r="A77" t="s">
        <v>84</v>
      </c>
    </row>
    <row r="78" ht="12.75">
      <c r="A78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8" sqref="O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5.140625" style="1" customWidth="1"/>
    <col min="2" max="2" width="6.8515625" style="1" customWidth="1"/>
    <col min="3" max="9" width="6.7109375" style="1" customWidth="1"/>
    <col min="10" max="10" width="11.421875" style="1" customWidth="1"/>
    <col min="11" max="13" width="6.7109375" style="1" customWidth="1"/>
    <col min="14" max="14" width="7.7109375" style="1" customWidth="1"/>
    <col min="15" max="16384" width="9.140625" style="1" customWidth="1"/>
  </cols>
  <sheetData>
    <row r="1" spans="1:14" s="3" customFormat="1" ht="4.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" customHeight="1" thickBot="1">
      <c r="A2" s="62" t="s">
        <v>114</v>
      </c>
      <c r="B2" s="63"/>
      <c r="C2" s="63"/>
      <c r="D2" s="64"/>
      <c r="E2" s="59" t="s">
        <v>61</v>
      </c>
      <c r="F2" s="60"/>
      <c r="G2" s="60"/>
      <c r="H2" s="61"/>
      <c r="I2" s="26"/>
      <c r="J2" s="17" t="s">
        <v>113</v>
      </c>
      <c r="K2" s="86" t="s">
        <v>91</v>
      </c>
      <c r="L2" s="87"/>
      <c r="M2" s="87" t="s">
        <v>100</v>
      </c>
      <c r="N2" s="88"/>
    </row>
    <row r="3" spans="1:14" ht="3.75" customHeight="1">
      <c r="A3" s="10"/>
      <c r="B3" s="13"/>
      <c r="C3" s="13"/>
      <c r="D3" s="13"/>
      <c r="E3" s="13"/>
      <c r="F3" s="13"/>
      <c r="G3" s="13"/>
      <c r="H3" s="13"/>
      <c r="I3" s="13"/>
      <c r="J3" s="11"/>
      <c r="K3" s="13"/>
      <c r="L3" s="13"/>
      <c r="M3" s="13"/>
      <c r="N3" s="14"/>
    </row>
    <row r="4" spans="1:14" ht="12.75">
      <c r="A4" s="65" t="s">
        <v>0</v>
      </c>
      <c r="B4" s="65"/>
      <c r="C4" s="92" t="s">
        <v>120</v>
      </c>
      <c r="D4" s="92"/>
      <c r="E4" s="92"/>
      <c r="F4" s="16" t="s">
        <v>1</v>
      </c>
      <c r="G4" s="74" t="s">
        <v>121</v>
      </c>
      <c r="H4" s="74"/>
      <c r="I4" s="75"/>
      <c r="J4" s="90" t="s">
        <v>109</v>
      </c>
      <c r="K4" s="91"/>
      <c r="L4" s="94" t="s">
        <v>122</v>
      </c>
      <c r="M4" s="83"/>
      <c r="N4" s="93"/>
    </row>
    <row r="5" spans="1:14" ht="12.75" customHeight="1">
      <c r="A5" s="66" t="s">
        <v>2</v>
      </c>
      <c r="B5" s="66"/>
      <c r="C5" s="71" t="s">
        <v>123</v>
      </c>
      <c r="D5" s="72"/>
      <c r="E5" s="72"/>
      <c r="F5" s="72"/>
      <c r="G5" s="73"/>
      <c r="H5" s="73"/>
      <c r="I5" s="73"/>
      <c r="J5" s="31" t="s">
        <v>108</v>
      </c>
      <c r="K5" s="31"/>
      <c r="L5" s="95">
        <v>40964</v>
      </c>
      <c r="M5" s="72"/>
      <c r="N5" s="89"/>
    </row>
    <row r="6" spans="1:14" ht="13.5" customHeight="1">
      <c r="A6" s="80" t="s">
        <v>3</v>
      </c>
      <c r="B6" s="81"/>
      <c r="C6" s="70" t="s">
        <v>124</v>
      </c>
      <c r="D6" s="70"/>
      <c r="E6" s="70"/>
      <c r="F6" s="15" t="s">
        <v>9</v>
      </c>
      <c r="G6" s="82" t="s">
        <v>125</v>
      </c>
      <c r="H6" s="83"/>
      <c r="I6" s="83"/>
      <c r="J6" s="36"/>
      <c r="K6" s="37"/>
      <c r="L6" s="37"/>
      <c r="M6" s="37"/>
      <c r="N6" s="38"/>
    </row>
    <row r="7" spans="1:14" ht="13.5" customHeight="1" thickBot="1">
      <c r="A7" s="67" t="str">
        <f>IF($K$2="Division II/III","# Div II Entries:","# of Entries:")</f>
        <v># of Entries:</v>
      </c>
      <c r="B7" s="68"/>
      <c r="C7" s="35">
        <v>11</v>
      </c>
      <c r="D7" s="29" t="str">
        <f>IF($K$2="Division II/III","# Div II Quals:","# of Qualifiers:")</f>
        <v># of Qualifiers:</v>
      </c>
      <c r="E7" s="29"/>
      <c r="F7" s="34">
        <f>MIN($C$7,MAX(CEILING($C$7/4,1),VLOOKUP($K$2,Lists!$B$2:$C$8,2,FALSE)))</f>
        <v>3</v>
      </c>
      <c r="G7" s="69">
        <f>IF($K$2="Division II/III","# Div III Entries:","")</f>
      </c>
      <c r="H7" s="68"/>
      <c r="I7" s="34">
        <f>IF($K$2="Division II/III",_xlfn.COUNTIFS($B$13:$B$899,"&lt;&gt;",$L$13:$L$899,"=D*")+_xlfn.COUNTIFS($B$13:$B$899,"&lt;&gt;",$L$13:$L$899,"=E*")+_xlfn.COUNTIFS($B$13:$B$899,"&lt;&gt;",$L$13:$L$899,"=U*"),"")</f>
      </c>
      <c r="J7" s="29">
        <f>IF($K$2="Division II/III","# Div III Quals:","")</f>
      </c>
      <c r="K7" s="30"/>
      <c r="L7" s="24">
        <f>IF($K$2="Division II/III",MIN($I$7,MAX(CEILING($I$7/4,1),VLOOKUP($K$2,Lists!$B$2:$C$8,2,FALSE))),"")</f>
      </c>
      <c r="M7" s="32"/>
      <c r="N7" s="33"/>
    </row>
    <row r="8" spans="1:14" ht="12.75">
      <c r="A8" s="55" t="s">
        <v>10</v>
      </c>
      <c r="B8" s="56"/>
      <c r="C8" s="6" t="str">
        <f>CONCATENATE("&lt; ",VLOOKUP($K$2,Lists!$B$2:$C$8,2,FALSE)+1)</f>
        <v>&lt; 4</v>
      </c>
      <c r="D8" s="7" t="str">
        <f>CONCATENATE($D$9," - ",$D$9*4)</f>
        <v>3 - 12</v>
      </c>
      <c r="E8" s="8" t="str">
        <f>CONCATENATE((E$9*4)-3," - ",E$9*4)</f>
        <v>13 - 16</v>
      </c>
      <c r="F8" s="8" t="str">
        <f aca="true" t="shared" si="0" ref="F8:N8">CONCATENATE((F$9*4)-3," - ",F$9*4)</f>
        <v>17 - 20</v>
      </c>
      <c r="G8" s="8" t="str">
        <f t="shared" si="0"/>
        <v>21 - 24</v>
      </c>
      <c r="H8" s="8" t="str">
        <f t="shared" si="0"/>
        <v>25 - 28</v>
      </c>
      <c r="I8" s="8" t="str">
        <f t="shared" si="0"/>
        <v>29 - 32</v>
      </c>
      <c r="J8" s="8" t="str">
        <f t="shared" si="0"/>
        <v>33 - 36</v>
      </c>
      <c r="K8" s="8" t="str">
        <f t="shared" si="0"/>
        <v>37 - 40</v>
      </c>
      <c r="L8" s="8" t="str">
        <f t="shared" si="0"/>
        <v>41 - 44</v>
      </c>
      <c r="M8" s="8" t="str">
        <f t="shared" si="0"/>
        <v>45 - 48</v>
      </c>
      <c r="N8" s="8" t="str">
        <f t="shared" si="0"/>
        <v>49 - 52</v>
      </c>
    </row>
    <row r="9" spans="1:14" ht="13.5" thickBot="1">
      <c r="A9" s="57" t="s">
        <v>11</v>
      </c>
      <c r="B9" s="58"/>
      <c r="C9" s="9" t="s">
        <v>107</v>
      </c>
      <c r="D9" s="9">
        <f>VLOOKUP($K$2,Lists!$B$2:$C$8,2,FALSE)</f>
        <v>3</v>
      </c>
      <c r="E9" s="9">
        <f>D9+1</f>
        <v>4</v>
      </c>
      <c r="F9" s="9">
        <f aca="true" t="shared" si="1" ref="F9:N9">E9+1</f>
        <v>5</v>
      </c>
      <c r="G9" s="9">
        <f t="shared" si="1"/>
        <v>6</v>
      </c>
      <c r="H9" s="9">
        <f t="shared" si="1"/>
        <v>7</v>
      </c>
      <c r="I9" s="9">
        <f t="shared" si="1"/>
        <v>8</v>
      </c>
      <c r="J9" s="9">
        <f t="shared" si="1"/>
        <v>9</v>
      </c>
      <c r="K9" s="9">
        <f t="shared" si="1"/>
        <v>10</v>
      </c>
      <c r="L9" s="9">
        <f t="shared" si="1"/>
        <v>11</v>
      </c>
      <c r="M9" s="9">
        <f t="shared" si="1"/>
        <v>12</v>
      </c>
      <c r="N9" s="9">
        <f t="shared" si="1"/>
        <v>13</v>
      </c>
    </row>
    <row r="10" spans="1:14" ht="24" customHeight="1" thickBot="1">
      <c r="A10" s="76" t="s">
        <v>110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8"/>
    </row>
    <row r="11" spans="1:14" ht="13.5" thickBot="1">
      <c r="A11" s="45"/>
      <c r="B11" s="46" t="s">
        <v>115</v>
      </c>
      <c r="C11" s="47"/>
      <c r="D11" s="47"/>
      <c r="E11" s="84">
        <v>123400123</v>
      </c>
      <c r="F11" s="85"/>
      <c r="G11" s="50">
        <v>2000</v>
      </c>
      <c r="H11" s="47" t="s">
        <v>119</v>
      </c>
      <c r="I11" s="48"/>
      <c r="J11" s="48"/>
      <c r="K11" s="48"/>
      <c r="L11" s="46" t="s">
        <v>116</v>
      </c>
      <c r="M11" s="46" t="s">
        <v>117</v>
      </c>
      <c r="N11" s="49" t="s">
        <v>118</v>
      </c>
    </row>
    <row r="12" spans="1:14" ht="26.25" thickBot="1">
      <c r="A12" s="52" t="s">
        <v>4</v>
      </c>
      <c r="B12" s="79" t="s">
        <v>8</v>
      </c>
      <c r="C12" s="79"/>
      <c r="D12" s="79"/>
      <c r="E12" s="79" t="s">
        <v>5</v>
      </c>
      <c r="F12" s="79"/>
      <c r="G12" s="51" t="s">
        <v>6</v>
      </c>
      <c r="H12" s="79" t="s">
        <v>7</v>
      </c>
      <c r="I12" s="79"/>
      <c r="J12" s="79"/>
      <c r="K12" s="79"/>
      <c r="L12" s="51" t="s">
        <v>12</v>
      </c>
      <c r="M12" s="53" t="s">
        <v>111</v>
      </c>
      <c r="N12" s="54" t="s">
        <v>112</v>
      </c>
    </row>
    <row r="13" spans="1:14" ht="12.75">
      <c r="A13" s="18">
        <v>1</v>
      </c>
      <c r="B13" s="39" t="s">
        <v>127</v>
      </c>
      <c r="C13" s="40"/>
      <c r="D13" s="41"/>
      <c r="E13" s="39"/>
      <c r="F13" s="41"/>
      <c r="G13" s="18">
        <v>1995</v>
      </c>
      <c r="H13" s="39" t="s">
        <v>128</v>
      </c>
      <c r="I13" s="40"/>
      <c r="J13" s="40"/>
      <c r="K13" s="41"/>
      <c r="L13" s="23" t="s">
        <v>130</v>
      </c>
      <c r="M13" s="21" t="s">
        <v>129</v>
      </c>
      <c r="N13" s="19" t="s">
        <v>126</v>
      </c>
    </row>
    <row r="14" spans="1:14" ht="12.75">
      <c r="A14" s="18">
        <v>2</v>
      </c>
      <c r="B14" s="42" t="s">
        <v>131</v>
      </c>
      <c r="C14" s="43"/>
      <c r="D14" s="44"/>
      <c r="E14" s="42"/>
      <c r="F14" s="44"/>
      <c r="G14" s="5">
        <v>1988</v>
      </c>
      <c r="H14" s="42" t="s">
        <v>128</v>
      </c>
      <c r="I14" s="43"/>
      <c r="J14" s="43"/>
      <c r="K14" s="44"/>
      <c r="L14" s="5" t="s">
        <v>132</v>
      </c>
      <c r="M14" s="22"/>
      <c r="N14" s="20" t="s">
        <v>133</v>
      </c>
    </row>
    <row r="15" spans="1:14" ht="12.75">
      <c r="A15" s="18">
        <v>3</v>
      </c>
      <c r="B15" s="42" t="s">
        <v>134</v>
      </c>
      <c r="C15" s="43"/>
      <c r="D15" s="44"/>
      <c r="E15" s="42"/>
      <c r="F15" s="44"/>
      <c r="G15" s="5">
        <v>1996</v>
      </c>
      <c r="H15" s="42" t="s">
        <v>135</v>
      </c>
      <c r="I15" s="43"/>
      <c r="J15" s="43"/>
      <c r="K15" s="44"/>
      <c r="L15" s="5" t="s">
        <v>136</v>
      </c>
      <c r="M15" s="22"/>
      <c r="N15" s="20" t="s">
        <v>133</v>
      </c>
    </row>
    <row r="16" spans="1:14" ht="12.75">
      <c r="A16" s="18">
        <v>4</v>
      </c>
      <c r="B16" s="42" t="s">
        <v>137</v>
      </c>
      <c r="C16" s="43"/>
      <c r="D16" s="44"/>
      <c r="E16" s="42"/>
      <c r="F16" s="44"/>
      <c r="G16" s="5">
        <v>1998</v>
      </c>
      <c r="H16" s="42" t="s">
        <v>128</v>
      </c>
      <c r="I16" s="43"/>
      <c r="J16" s="43"/>
      <c r="K16" s="44"/>
      <c r="L16" s="5" t="s">
        <v>129</v>
      </c>
      <c r="M16" s="22"/>
      <c r="N16" s="20"/>
    </row>
    <row r="17" spans="1:14" ht="12.75">
      <c r="A17" s="18">
        <v>5</v>
      </c>
      <c r="B17" s="43" t="s">
        <v>138</v>
      </c>
      <c r="C17" s="44"/>
      <c r="E17" s="42"/>
      <c r="F17" s="44"/>
      <c r="G17" s="5">
        <v>1961</v>
      </c>
      <c r="H17" s="42" t="s">
        <v>128</v>
      </c>
      <c r="I17" s="43"/>
      <c r="J17" s="43"/>
      <c r="K17" s="44"/>
      <c r="L17" s="5" t="s">
        <v>139</v>
      </c>
      <c r="M17" s="22"/>
      <c r="N17" s="20" t="s">
        <v>143</v>
      </c>
    </row>
    <row r="18" spans="1:14" ht="12.75">
      <c r="A18" s="18">
        <v>6</v>
      </c>
      <c r="B18" s="42" t="s">
        <v>140</v>
      </c>
      <c r="C18" s="43"/>
      <c r="D18" s="44"/>
      <c r="E18" s="42"/>
      <c r="F18" s="44"/>
      <c r="G18" s="5">
        <v>1955</v>
      </c>
      <c r="H18" s="42" t="s">
        <v>141</v>
      </c>
      <c r="I18" s="43"/>
      <c r="J18" s="43"/>
      <c r="K18" s="44"/>
      <c r="L18" s="5" t="s">
        <v>142</v>
      </c>
      <c r="M18" s="22"/>
      <c r="N18" s="20" t="s">
        <v>143</v>
      </c>
    </row>
    <row r="19" spans="1:19" ht="12.75">
      <c r="A19" s="18">
        <v>7</v>
      </c>
      <c r="B19" s="42" t="s">
        <v>144</v>
      </c>
      <c r="C19" s="43"/>
      <c r="D19" s="44"/>
      <c r="E19" s="42"/>
      <c r="F19" s="44"/>
      <c r="G19" s="5">
        <v>1996</v>
      </c>
      <c r="H19" s="42" t="s">
        <v>135</v>
      </c>
      <c r="I19" s="43"/>
      <c r="J19" s="43"/>
      <c r="K19" s="44"/>
      <c r="L19" s="5" t="s">
        <v>130</v>
      </c>
      <c r="M19" s="22"/>
      <c r="N19" s="20"/>
      <c r="R19" s="4"/>
      <c r="S19" s="4"/>
    </row>
    <row r="20" spans="1:21" ht="12.75">
      <c r="A20" s="18">
        <v>8</v>
      </c>
      <c r="B20" s="42" t="s">
        <v>145</v>
      </c>
      <c r="C20" s="43"/>
      <c r="D20" s="44"/>
      <c r="E20" s="42"/>
      <c r="F20" s="44"/>
      <c r="G20" s="5">
        <v>1995</v>
      </c>
      <c r="H20" s="42" t="s">
        <v>135</v>
      </c>
      <c r="I20" s="43"/>
      <c r="J20" s="43"/>
      <c r="K20" s="44"/>
      <c r="L20" s="5" t="s">
        <v>146</v>
      </c>
      <c r="M20" s="22"/>
      <c r="N20" s="20"/>
      <c r="P20" s="28"/>
      <c r="R20" s="4"/>
      <c r="S20" s="4"/>
      <c r="U20" s="2"/>
    </row>
    <row r="21" spans="1:14" ht="12.75">
      <c r="A21" s="18">
        <v>9</v>
      </c>
      <c r="B21" s="42" t="s">
        <v>147</v>
      </c>
      <c r="C21" s="43"/>
      <c r="D21" s="44"/>
      <c r="E21" s="42"/>
      <c r="F21" s="44"/>
      <c r="G21" s="5">
        <v>1998</v>
      </c>
      <c r="H21" s="42" t="s">
        <v>128</v>
      </c>
      <c r="I21" s="43"/>
      <c r="J21" s="43"/>
      <c r="K21" s="44"/>
      <c r="L21" s="5" t="s">
        <v>142</v>
      </c>
      <c r="M21" s="22"/>
      <c r="N21" s="20"/>
    </row>
    <row r="22" spans="1:14" ht="12.75">
      <c r="A22" s="18">
        <v>10</v>
      </c>
      <c r="B22" s="42" t="s">
        <v>148</v>
      </c>
      <c r="C22" s="43"/>
      <c r="D22" s="44"/>
      <c r="E22" s="42"/>
      <c r="F22" s="44"/>
      <c r="G22" s="5">
        <v>1979</v>
      </c>
      <c r="H22" s="42" t="s">
        <v>149</v>
      </c>
      <c r="I22" s="43" t="s">
        <v>150</v>
      </c>
      <c r="J22" s="43"/>
      <c r="K22" s="44"/>
      <c r="L22" s="5" t="s">
        <v>142</v>
      </c>
      <c r="M22" s="22"/>
      <c r="N22" s="20"/>
    </row>
    <row r="23" spans="1:14" ht="12.75">
      <c r="A23" s="18">
        <v>11</v>
      </c>
      <c r="B23" s="42" t="s">
        <v>151</v>
      </c>
      <c r="C23" s="43"/>
      <c r="D23" s="44"/>
      <c r="E23" s="42"/>
      <c r="F23" s="44"/>
      <c r="G23" s="5">
        <v>1950</v>
      </c>
      <c r="H23" s="42" t="s">
        <v>152</v>
      </c>
      <c r="I23" s="43"/>
      <c r="J23" s="43"/>
      <c r="K23" s="44"/>
      <c r="L23" s="5" t="s">
        <v>142</v>
      </c>
      <c r="M23" s="22"/>
      <c r="N23" s="20" t="s">
        <v>153</v>
      </c>
    </row>
    <row r="24" spans="1:14" ht="12.75">
      <c r="A24" s="18">
        <v>12</v>
      </c>
      <c r="B24" s="42"/>
      <c r="C24" s="43"/>
      <c r="D24" s="44"/>
      <c r="E24" s="42"/>
      <c r="F24" s="44"/>
      <c r="G24" s="5"/>
      <c r="H24" s="42"/>
      <c r="I24" s="43"/>
      <c r="J24" s="43"/>
      <c r="K24" s="44"/>
      <c r="L24" s="5"/>
      <c r="M24" s="22"/>
      <c r="N24" s="20"/>
    </row>
    <row r="25" spans="1:14" ht="12.75">
      <c r="A25" s="18">
        <v>13</v>
      </c>
      <c r="B25" s="42"/>
      <c r="C25" s="43"/>
      <c r="D25" s="44"/>
      <c r="E25" s="42"/>
      <c r="F25" s="44"/>
      <c r="G25" s="5"/>
      <c r="H25" s="42"/>
      <c r="I25" s="43"/>
      <c r="J25" s="43"/>
      <c r="K25" s="44"/>
      <c r="L25" s="5"/>
      <c r="M25" s="22"/>
      <c r="N25" s="20"/>
    </row>
    <row r="26" spans="1:14" ht="12.75">
      <c r="A26" s="18">
        <v>14</v>
      </c>
      <c r="B26" s="42"/>
      <c r="C26" s="43"/>
      <c r="D26" s="44"/>
      <c r="E26" s="42"/>
      <c r="F26" s="44"/>
      <c r="G26" s="5"/>
      <c r="H26" s="42"/>
      <c r="I26" s="43"/>
      <c r="J26" s="43"/>
      <c r="K26" s="44"/>
      <c r="L26" s="5"/>
      <c r="M26" s="22"/>
      <c r="N26" s="20"/>
    </row>
    <row r="27" spans="1:14" ht="12.75">
      <c r="A27" s="18">
        <v>15</v>
      </c>
      <c r="B27" s="42"/>
      <c r="C27" s="43"/>
      <c r="D27" s="44"/>
      <c r="E27" s="42"/>
      <c r="F27" s="44"/>
      <c r="G27" s="5"/>
      <c r="H27" s="42"/>
      <c r="I27" s="43"/>
      <c r="J27" s="43"/>
      <c r="K27" s="44"/>
      <c r="L27" s="5"/>
      <c r="M27" s="22"/>
      <c r="N27" s="20"/>
    </row>
    <row r="28" spans="1:14" ht="12.75">
      <c r="A28" s="18">
        <v>16</v>
      </c>
      <c r="B28" s="42"/>
      <c r="C28" s="43"/>
      <c r="D28" s="44"/>
      <c r="E28" s="42"/>
      <c r="F28" s="44"/>
      <c r="G28" s="5"/>
      <c r="H28" s="42"/>
      <c r="I28" s="43"/>
      <c r="J28" s="43"/>
      <c r="K28" s="44"/>
      <c r="L28" s="5"/>
      <c r="M28" s="22"/>
      <c r="N28" s="20"/>
    </row>
    <row r="29" spans="1:14" ht="12.75">
      <c r="A29" s="18">
        <v>17</v>
      </c>
      <c r="B29" s="42"/>
      <c r="C29" s="43"/>
      <c r="D29" s="44"/>
      <c r="E29" s="42"/>
      <c r="F29" s="44"/>
      <c r="G29" s="5"/>
      <c r="H29" s="42"/>
      <c r="I29" s="43"/>
      <c r="J29" s="43"/>
      <c r="K29" s="44"/>
      <c r="L29" s="5"/>
      <c r="M29" s="22"/>
      <c r="N29" s="20"/>
    </row>
    <row r="30" spans="1:14" ht="12.75">
      <c r="A30" s="18">
        <v>18</v>
      </c>
      <c r="B30" s="42"/>
      <c r="C30" s="43"/>
      <c r="D30" s="44"/>
      <c r="E30" s="42"/>
      <c r="F30" s="44"/>
      <c r="G30" s="5"/>
      <c r="H30" s="42"/>
      <c r="I30" s="43"/>
      <c r="J30" s="43"/>
      <c r="K30" s="44"/>
      <c r="L30" s="5"/>
      <c r="M30" s="22"/>
      <c r="N30" s="20"/>
    </row>
    <row r="31" spans="1:14" ht="12.75">
      <c r="A31" s="18">
        <v>19</v>
      </c>
      <c r="B31" s="42"/>
      <c r="C31" s="43"/>
      <c r="D31" s="44"/>
      <c r="E31" s="42"/>
      <c r="F31" s="44"/>
      <c r="G31" s="5"/>
      <c r="H31" s="42"/>
      <c r="I31" s="43"/>
      <c r="J31" s="43"/>
      <c r="K31" s="44"/>
      <c r="L31" s="5"/>
      <c r="M31" s="22"/>
      <c r="N31" s="20"/>
    </row>
    <row r="32" spans="1:14" ht="12.75">
      <c r="A32" s="18">
        <v>20</v>
      </c>
      <c r="B32" s="42"/>
      <c r="C32" s="43"/>
      <c r="D32" s="44"/>
      <c r="E32" s="42"/>
      <c r="F32" s="44"/>
      <c r="G32" s="5"/>
      <c r="H32" s="42"/>
      <c r="I32" s="43"/>
      <c r="J32" s="43"/>
      <c r="K32" s="44"/>
      <c r="L32" s="5"/>
      <c r="M32" s="22"/>
      <c r="N32" s="20"/>
    </row>
    <row r="33" spans="1:14" ht="12.75">
      <c r="A33" s="18">
        <v>21</v>
      </c>
      <c r="B33" s="42"/>
      <c r="C33" s="43"/>
      <c r="D33" s="44"/>
      <c r="E33" s="42"/>
      <c r="F33" s="44"/>
      <c r="G33" s="5"/>
      <c r="H33" s="42"/>
      <c r="I33" s="43"/>
      <c r="J33" s="43"/>
      <c r="K33" s="44"/>
      <c r="L33" s="5"/>
      <c r="M33" s="22"/>
      <c r="N33" s="20"/>
    </row>
    <row r="34" spans="1:14" ht="12.75">
      <c r="A34" s="18">
        <v>22</v>
      </c>
      <c r="B34" s="42"/>
      <c r="C34" s="43"/>
      <c r="D34" s="44"/>
      <c r="E34" s="42"/>
      <c r="F34" s="44"/>
      <c r="G34" s="5"/>
      <c r="H34" s="42"/>
      <c r="I34" s="43"/>
      <c r="J34" s="43"/>
      <c r="K34" s="44"/>
      <c r="L34" s="5"/>
      <c r="M34" s="22"/>
      <c r="N34" s="20"/>
    </row>
    <row r="35" spans="1:14" ht="12.75">
      <c r="A35" s="18">
        <v>23</v>
      </c>
      <c r="B35" s="42"/>
      <c r="C35" s="43"/>
      <c r="D35" s="44"/>
      <c r="E35" s="42"/>
      <c r="F35" s="44"/>
      <c r="G35" s="5"/>
      <c r="H35" s="42"/>
      <c r="I35" s="43"/>
      <c r="J35" s="43"/>
      <c r="K35" s="44"/>
      <c r="L35" s="5"/>
      <c r="M35" s="22"/>
      <c r="N35" s="20"/>
    </row>
    <row r="36" spans="1:14" ht="12.75">
      <c r="A36" s="18">
        <v>24</v>
      </c>
      <c r="B36" s="42"/>
      <c r="C36" s="43"/>
      <c r="D36" s="44"/>
      <c r="E36" s="42"/>
      <c r="F36" s="44"/>
      <c r="G36" s="5"/>
      <c r="H36" s="42"/>
      <c r="I36" s="43"/>
      <c r="J36" s="43"/>
      <c r="K36" s="44"/>
      <c r="L36" s="5"/>
      <c r="M36" s="22"/>
      <c r="N36" s="20"/>
    </row>
    <row r="37" spans="1:14" ht="12.75">
      <c r="A37" s="18">
        <v>25</v>
      </c>
      <c r="B37" s="42"/>
      <c r="C37" s="43"/>
      <c r="D37" s="44"/>
      <c r="E37" s="42"/>
      <c r="F37" s="44"/>
      <c r="G37" s="5"/>
      <c r="H37" s="42"/>
      <c r="I37" s="43"/>
      <c r="J37" s="43"/>
      <c r="K37" s="44"/>
      <c r="L37" s="5"/>
      <c r="M37" s="22"/>
      <c r="N37" s="20"/>
    </row>
    <row r="38" spans="1:14" ht="12.75">
      <c r="A38" s="18">
        <v>26</v>
      </c>
      <c r="B38" s="42"/>
      <c r="C38" s="43"/>
      <c r="D38" s="44"/>
      <c r="E38" s="42"/>
      <c r="F38" s="44"/>
      <c r="G38" s="5"/>
      <c r="H38" s="42"/>
      <c r="I38" s="43"/>
      <c r="J38" s="43"/>
      <c r="K38" s="44"/>
      <c r="L38" s="5"/>
      <c r="M38" s="22"/>
      <c r="N38" s="20"/>
    </row>
    <row r="39" spans="1:14" ht="12.75">
      <c r="A39" s="18">
        <v>27</v>
      </c>
      <c r="B39" s="42"/>
      <c r="C39" s="43"/>
      <c r="D39" s="44"/>
      <c r="E39" s="42"/>
      <c r="F39" s="44"/>
      <c r="G39" s="5"/>
      <c r="H39" s="42"/>
      <c r="I39" s="43"/>
      <c r="J39" s="43"/>
      <c r="K39" s="44"/>
      <c r="L39" s="5"/>
      <c r="M39" s="22"/>
      <c r="N39" s="20"/>
    </row>
    <row r="40" spans="1:14" ht="12.75">
      <c r="A40" s="18">
        <v>28</v>
      </c>
      <c r="B40" s="42"/>
      <c r="C40" s="43"/>
      <c r="D40" s="44"/>
      <c r="E40" s="42"/>
      <c r="F40" s="44"/>
      <c r="G40" s="5"/>
      <c r="H40" s="42"/>
      <c r="I40" s="43"/>
      <c r="J40" s="43"/>
      <c r="K40" s="44"/>
      <c r="L40" s="5"/>
      <c r="M40" s="22"/>
      <c r="N40" s="20"/>
    </row>
  </sheetData>
  <sheetProtection/>
  <mergeCells count="24">
    <mergeCell ref="K2:L2"/>
    <mergeCell ref="M2:N2"/>
    <mergeCell ref="L5:N5"/>
    <mergeCell ref="J4:K4"/>
    <mergeCell ref="C4:E4"/>
    <mergeCell ref="L4:N4"/>
    <mergeCell ref="G4:I4"/>
    <mergeCell ref="A10:N10"/>
    <mergeCell ref="H12:K12"/>
    <mergeCell ref="A6:B6"/>
    <mergeCell ref="G6:I6"/>
    <mergeCell ref="E11:F11"/>
    <mergeCell ref="B12:D12"/>
    <mergeCell ref="E12:F12"/>
    <mergeCell ref="A8:B8"/>
    <mergeCell ref="A9:B9"/>
    <mergeCell ref="E2:H2"/>
    <mergeCell ref="A2:D2"/>
    <mergeCell ref="A4:B4"/>
    <mergeCell ref="A5:B5"/>
    <mergeCell ref="A7:B7"/>
    <mergeCell ref="G7:H7"/>
    <mergeCell ref="C6:E6"/>
    <mergeCell ref="C5:I5"/>
  </mergeCells>
  <dataValidations count="3">
    <dataValidation type="list" allowBlank="1" showInputMessage="1" showErrorMessage="1" sqref="E2:H2">
      <formula1>DivSecList</formula1>
    </dataValidation>
    <dataValidation type="list" allowBlank="1" showInputMessage="1" showErrorMessage="1" sqref="K2:L2">
      <formula1>EventList</formula1>
    </dataValidation>
    <dataValidation type="list" allowBlank="1" showInputMessage="1" showErrorMessage="1" sqref="M2:N2">
      <formula1>GenWeapList</formula1>
    </dataValidation>
  </dataValidations>
  <hyperlinks>
    <hyperlink ref="L4" r:id="rId1" display="chloesoroquere@msn.com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Berke</dc:creator>
  <cp:keywords/>
  <dc:description/>
  <cp:lastModifiedBy>Owner</cp:lastModifiedBy>
  <cp:lastPrinted>2008-10-29T21:31:33Z</cp:lastPrinted>
  <dcterms:created xsi:type="dcterms:W3CDTF">2007-11-01T23:00:58Z</dcterms:created>
  <dcterms:modified xsi:type="dcterms:W3CDTF">2012-03-02T06:31:11Z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